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ch-ha\Documents\F-Junioren\Spielpläne neu\"/>
    </mc:Choice>
  </mc:AlternateContent>
  <xr:revisionPtr revIDLastSave="0" documentId="13_ncr:1_{F995D53F-7064-4C66-AB28-E70A631B1BC0}" xr6:coauthVersionLast="47" xr6:coauthVersionMax="47" xr10:uidLastSave="{00000000-0000-0000-0000-000000000000}"/>
  <bookViews>
    <workbookView xWindow="-120" yWindow="-120" windowWidth="24240" windowHeight="13020" activeTab="1" xr2:uid="{7EECDA0A-918B-4765-B931-B6F5C0D852E2}"/>
  </bookViews>
  <sheets>
    <sheet name="Gruppe 1" sheetId="1" r:id="rId1"/>
    <sheet name="Gruppe 2" sheetId="4" r:id="rId2"/>
    <sheet name=" " sheetId="3" state="veryHidden" r:id="rId3"/>
  </sheets>
  <definedNames>
    <definedName name="_xlnm.Print_Area" localSheetId="0">'Gruppe 1'!$A:$BE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67" i="1" l="1"/>
  <c r="AB76" i="4"/>
  <c r="I76" i="4"/>
  <c r="AB75" i="4"/>
  <c r="I75" i="4"/>
  <c r="AB74" i="4"/>
  <c r="I74" i="4"/>
  <c r="AB73" i="4"/>
  <c r="I73" i="4"/>
  <c r="AB72" i="4"/>
  <c r="I72" i="4"/>
  <c r="AB71" i="4"/>
  <c r="I71" i="4"/>
  <c r="AB70" i="4"/>
  <c r="I70" i="4"/>
  <c r="AB69" i="4"/>
  <c r="I69" i="4"/>
  <c r="AB68" i="4"/>
  <c r="I68" i="4"/>
  <c r="AB67" i="4"/>
  <c r="I67" i="4"/>
  <c r="AB66" i="4"/>
  <c r="I66" i="4"/>
  <c r="AB65" i="4"/>
  <c r="I65" i="4"/>
  <c r="AB64" i="4"/>
  <c r="I64" i="4"/>
  <c r="AB63" i="4"/>
  <c r="I63" i="4"/>
  <c r="AB62" i="4"/>
  <c r="I62" i="4"/>
  <c r="AB61" i="4"/>
  <c r="I61" i="4"/>
  <c r="AB60" i="4"/>
  <c r="I60" i="4"/>
  <c r="AB59" i="4"/>
  <c r="I59" i="4"/>
  <c r="AB58" i="4"/>
  <c r="I58" i="4"/>
  <c r="AB57" i="4"/>
  <c r="I57" i="4"/>
  <c r="AB56" i="4"/>
  <c r="I56" i="4"/>
  <c r="AB55" i="4"/>
  <c r="I55" i="4"/>
  <c r="AB54" i="4"/>
  <c r="I54" i="4"/>
  <c r="AB53" i="4"/>
  <c r="I53" i="4"/>
  <c r="AB52" i="4"/>
  <c r="I52" i="4"/>
  <c r="AB51" i="4"/>
  <c r="I51" i="4"/>
  <c r="AB50" i="4"/>
  <c r="I50" i="4"/>
  <c r="AB49" i="4"/>
  <c r="I49" i="4"/>
  <c r="AB48" i="4"/>
  <c r="I48" i="4"/>
  <c r="AB47" i="4"/>
  <c r="I47" i="4"/>
  <c r="AB46" i="4"/>
  <c r="I46" i="4"/>
  <c r="AB45" i="4"/>
  <c r="I45" i="4"/>
  <c r="AB44" i="4"/>
  <c r="I44" i="4"/>
  <c r="AB43" i="4"/>
  <c r="I43" i="4"/>
  <c r="AB42" i="4"/>
  <c r="I42" i="4"/>
  <c r="AB41" i="4"/>
  <c r="I41" i="4"/>
  <c r="AB40" i="4"/>
  <c r="I40" i="4"/>
  <c r="AB39" i="4"/>
  <c r="I39" i="4"/>
  <c r="AB38" i="4"/>
  <c r="I38" i="4"/>
  <c r="AB37" i="4"/>
  <c r="I37" i="4"/>
  <c r="AB36" i="4"/>
  <c r="I36" i="4"/>
  <c r="AB35" i="4"/>
  <c r="I35" i="4"/>
  <c r="E35" i="4"/>
  <c r="AB34" i="4"/>
  <c r="I34" i="4"/>
  <c r="E34" i="4"/>
  <c r="AB33" i="4"/>
  <c r="I33" i="4"/>
  <c r="E33" i="4"/>
  <c r="AB32" i="4"/>
  <c r="I32" i="4"/>
  <c r="E32" i="4"/>
  <c r="E38" i="4" s="1"/>
  <c r="AD11" i="4"/>
  <c r="E35" i="1"/>
  <c r="E34" i="1"/>
  <c r="E33" i="1"/>
  <c r="F13" i="3"/>
  <c r="G74" i="3" s="1"/>
  <c r="F119" i="3" s="1"/>
  <c r="F12" i="3"/>
  <c r="F11" i="3"/>
  <c r="G51" i="3" s="1"/>
  <c r="F96" i="3" s="1"/>
  <c r="F10" i="3"/>
  <c r="G56" i="3" s="1"/>
  <c r="F101" i="3" s="1"/>
  <c r="F9" i="3"/>
  <c r="G42" i="3" s="1"/>
  <c r="F87" i="3" s="1"/>
  <c r="F8" i="3"/>
  <c r="F64" i="3" s="1"/>
  <c r="G109" i="3" s="1"/>
  <c r="F7" i="3"/>
  <c r="F6" i="3"/>
  <c r="F47" i="3" s="1"/>
  <c r="F5" i="3"/>
  <c r="F44" i="3" s="1"/>
  <c r="F4" i="3"/>
  <c r="F30" i="3" s="1"/>
  <c r="G75" i="3" s="1"/>
  <c r="F16" i="3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8" i="1"/>
  <c r="AB69" i="1"/>
  <c r="AB70" i="1"/>
  <c r="AB71" i="1"/>
  <c r="AB72" i="1"/>
  <c r="AB73" i="1"/>
  <c r="AB74" i="1"/>
  <c r="AB75" i="1"/>
  <c r="AB76" i="1"/>
  <c r="F17" i="3"/>
  <c r="F18" i="3"/>
  <c r="F19" i="3"/>
  <c r="F20" i="3"/>
  <c r="F21" i="3"/>
  <c r="F22" i="3"/>
  <c r="F23" i="3"/>
  <c r="F24" i="3"/>
  <c r="F25" i="3"/>
  <c r="B26" i="3"/>
  <c r="E32" i="1"/>
  <c r="E36" i="1" s="1"/>
  <c r="AD11" i="1"/>
  <c r="E37" i="1" l="1"/>
  <c r="E38" i="1"/>
  <c r="E39" i="1"/>
  <c r="E43" i="1" s="1"/>
  <c r="E47" i="1" s="1"/>
  <c r="E36" i="4"/>
  <c r="E39" i="4"/>
  <c r="E42" i="4" s="1"/>
  <c r="E37" i="4"/>
  <c r="I25" i="3"/>
  <c r="G43" i="3"/>
  <c r="F88" i="3" s="1"/>
  <c r="F39" i="3"/>
  <c r="G84" i="3" s="1"/>
  <c r="N11" i="3"/>
  <c r="F42" i="3"/>
  <c r="G87" i="3" s="1"/>
  <c r="K87" i="3" s="1"/>
  <c r="L12" i="3"/>
  <c r="I20" i="3"/>
  <c r="O7" i="3"/>
  <c r="I24" i="3"/>
  <c r="M6" i="3"/>
  <c r="L13" i="3"/>
  <c r="M22" i="3"/>
  <c r="G8" i="3"/>
  <c r="G50" i="3"/>
  <c r="F95" i="3" s="1"/>
  <c r="G34" i="3"/>
  <c r="F79" i="3" s="1"/>
  <c r="N6" i="3"/>
  <c r="O11" i="3"/>
  <c r="I8" i="3"/>
  <c r="L4" i="3"/>
  <c r="G19" i="3"/>
  <c r="F43" i="3"/>
  <c r="G60" i="3"/>
  <c r="F105" i="3" s="1"/>
  <c r="H42" i="3"/>
  <c r="N12" i="3"/>
  <c r="I7" i="3"/>
  <c r="M16" i="3"/>
  <c r="G25" i="3"/>
  <c r="M4" i="3"/>
  <c r="O12" i="3"/>
  <c r="G5" i="3"/>
  <c r="O18" i="3"/>
  <c r="G30" i="3"/>
  <c r="F45" i="3"/>
  <c r="G90" i="3" s="1"/>
  <c r="O6" i="3"/>
  <c r="H87" i="3"/>
  <c r="K42" i="3"/>
  <c r="O4" i="3"/>
  <c r="O8" i="3"/>
  <c r="I11" i="3"/>
  <c r="I5" i="3"/>
  <c r="M19" i="3"/>
  <c r="J42" i="3"/>
  <c r="M5" i="3"/>
  <c r="M9" i="3"/>
  <c r="H10" i="3"/>
  <c r="H4" i="3"/>
  <c r="N22" i="3"/>
  <c r="N9" i="3"/>
  <c r="G10" i="3"/>
  <c r="G4" i="3"/>
  <c r="H24" i="3"/>
  <c r="L16" i="3"/>
  <c r="N5" i="3"/>
  <c r="O5" i="3"/>
  <c r="O9" i="3"/>
  <c r="I10" i="3"/>
  <c r="F56" i="3"/>
  <c r="G40" i="3"/>
  <c r="F85" i="3" s="1"/>
  <c r="N7" i="3"/>
  <c r="G88" i="3"/>
  <c r="F37" i="3"/>
  <c r="F38" i="3"/>
  <c r="G83" i="3" s="1"/>
  <c r="F34" i="3"/>
  <c r="F33" i="3"/>
  <c r="G78" i="3" s="1"/>
  <c r="F36" i="3"/>
  <c r="F32" i="3"/>
  <c r="F35" i="3"/>
  <c r="G80" i="3" s="1"/>
  <c r="F31" i="3"/>
  <c r="I4" i="3"/>
  <c r="N4" i="3"/>
  <c r="F73" i="3"/>
  <c r="G118" i="3" s="1"/>
  <c r="G57" i="3"/>
  <c r="F102" i="3" s="1"/>
  <c r="G36" i="3"/>
  <c r="F81" i="3" s="1"/>
  <c r="G11" i="3"/>
  <c r="M11" i="3"/>
  <c r="H11" i="3"/>
  <c r="L11" i="3"/>
  <c r="L23" i="3"/>
  <c r="O23" i="3"/>
  <c r="I23" i="3"/>
  <c r="M23" i="3"/>
  <c r="G23" i="3"/>
  <c r="I16" i="3"/>
  <c r="G21" i="3"/>
  <c r="O24" i="3"/>
  <c r="O21" i="3"/>
  <c r="N18" i="3"/>
  <c r="L5" i="3"/>
  <c r="N13" i="3"/>
  <c r="L24" i="3"/>
  <c r="H16" i="3"/>
  <c r="H21" i="3"/>
  <c r="N24" i="3"/>
  <c r="M21" i="3"/>
  <c r="M18" i="3"/>
  <c r="L6" i="3"/>
  <c r="M13" i="3"/>
  <c r="M24" i="3"/>
  <c r="O20" i="3"/>
  <c r="O17" i="3"/>
  <c r="L8" i="3"/>
  <c r="I13" i="3"/>
  <c r="H5" i="3"/>
  <c r="J5" i="3" s="1"/>
  <c r="H8" i="3"/>
  <c r="J8" i="3" s="1"/>
  <c r="K8" i="3" s="1"/>
  <c r="N8" i="3"/>
  <c r="I18" i="3"/>
  <c r="N20" i="3"/>
  <c r="M17" i="3"/>
  <c r="L9" i="3"/>
  <c r="G13" i="3"/>
  <c r="I6" i="3"/>
  <c r="I9" i="3"/>
  <c r="O10" i="3"/>
  <c r="M8" i="3"/>
  <c r="L20" i="3"/>
  <c r="O25" i="3"/>
  <c r="G18" i="3"/>
  <c r="M20" i="3"/>
  <c r="O16" i="3"/>
  <c r="L10" i="3"/>
  <c r="H13" i="3"/>
  <c r="G6" i="3"/>
  <c r="G9" i="3"/>
  <c r="N10" i="3"/>
  <c r="M25" i="3"/>
  <c r="H18" i="3"/>
  <c r="O19" i="3"/>
  <c r="N16" i="3"/>
  <c r="H6" i="3"/>
  <c r="H9" i="3"/>
  <c r="M10" i="3"/>
  <c r="I87" i="3"/>
  <c r="I42" i="3"/>
  <c r="G70" i="3"/>
  <c r="F115" i="3" s="1"/>
  <c r="G37" i="3"/>
  <c r="F82" i="3" s="1"/>
  <c r="G12" i="3"/>
  <c r="H12" i="3"/>
  <c r="H7" i="3"/>
  <c r="L22" i="3"/>
  <c r="I22" i="3"/>
  <c r="H22" i="3"/>
  <c r="O22" i="3"/>
  <c r="I21" i="3"/>
  <c r="F52" i="3"/>
  <c r="G97" i="3" s="1"/>
  <c r="F61" i="3"/>
  <c r="G106" i="3" s="1"/>
  <c r="G16" i="3"/>
  <c r="G39" i="3"/>
  <c r="E39" i="3" s="1"/>
  <c r="F53" i="3"/>
  <c r="G98" i="3" s="1"/>
  <c r="F62" i="3"/>
  <c r="G107" i="3" s="1"/>
  <c r="G20" i="3"/>
  <c r="N25" i="3"/>
  <c r="L19" i="3"/>
  <c r="E42" i="3"/>
  <c r="F41" i="3"/>
  <c r="G48" i="3"/>
  <c r="F93" i="3" s="1"/>
  <c r="G53" i="3"/>
  <c r="F98" i="3" s="1"/>
  <c r="F65" i="3"/>
  <c r="G110" i="3" s="1"/>
  <c r="L18" i="3"/>
  <c r="G41" i="3"/>
  <c r="F86" i="3" s="1"/>
  <c r="G54" i="3"/>
  <c r="F99" i="3" s="1"/>
  <c r="E87" i="3"/>
  <c r="G24" i="3"/>
  <c r="J24" i="3" s="1"/>
  <c r="K24" i="3" s="1"/>
  <c r="L17" i="3"/>
  <c r="F50" i="3"/>
  <c r="J21" i="3"/>
  <c r="G101" i="3"/>
  <c r="E56" i="3"/>
  <c r="G76" i="3"/>
  <c r="E88" i="3"/>
  <c r="G89" i="3"/>
  <c r="F55" i="3"/>
  <c r="F58" i="3"/>
  <c r="L7" i="3"/>
  <c r="G7" i="3"/>
  <c r="M7" i="3"/>
  <c r="F59" i="3"/>
  <c r="G32" i="3"/>
  <c r="E32" i="3" s="1"/>
  <c r="F54" i="3"/>
  <c r="F57" i="3"/>
  <c r="G47" i="3"/>
  <c r="E47" i="3" s="1"/>
  <c r="G92" i="3"/>
  <c r="G82" i="3"/>
  <c r="N17" i="3"/>
  <c r="N19" i="3"/>
  <c r="N21" i="3"/>
  <c r="N23" i="3"/>
  <c r="G22" i="3"/>
  <c r="I19" i="3"/>
  <c r="H17" i="3"/>
  <c r="E30" i="3"/>
  <c r="G77" i="3"/>
  <c r="G33" i="3"/>
  <c r="G44" i="3"/>
  <c r="F46" i="3"/>
  <c r="F49" i="3"/>
  <c r="G58" i="3"/>
  <c r="F103" i="3" s="1"/>
  <c r="G61" i="3"/>
  <c r="F63" i="3"/>
  <c r="G64" i="3"/>
  <c r="F66" i="3"/>
  <c r="F69" i="3"/>
  <c r="F72" i="3"/>
  <c r="G73" i="3"/>
  <c r="H20" i="3"/>
  <c r="G17" i="3"/>
  <c r="G52" i="3"/>
  <c r="G55" i="3"/>
  <c r="F100" i="3" s="1"/>
  <c r="F60" i="3"/>
  <c r="M12" i="3"/>
  <c r="H23" i="3"/>
  <c r="J23" i="3" s="1"/>
  <c r="K23" i="3" s="1"/>
  <c r="I17" i="3"/>
  <c r="H25" i="3"/>
  <c r="J25" i="3" s="1"/>
  <c r="K25" i="3" s="1"/>
  <c r="L25" i="3"/>
  <c r="L21" i="3"/>
  <c r="G35" i="3"/>
  <c r="G38" i="3"/>
  <c r="F40" i="3"/>
  <c r="G49" i="3"/>
  <c r="F94" i="3" s="1"/>
  <c r="F51" i="3"/>
  <c r="G63" i="3"/>
  <c r="F108" i="3" s="1"/>
  <c r="G66" i="3"/>
  <c r="F111" i="3" s="1"/>
  <c r="F68" i="3"/>
  <c r="G69" i="3"/>
  <c r="F114" i="3" s="1"/>
  <c r="F71" i="3"/>
  <c r="G72" i="3"/>
  <c r="F117" i="3" s="1"/>
  <c r="G46" i="3"/>
  <c r="F91" i="3" s="1"/>
  <c r="F48" i="3"/>
  <c r="F74" i="3"/>
  <c r="G45" i="3"/>
  <c r="G62" i="3"/>
  <c r="E62" i="3" s="1"/>
  <c r="G65" i="3"/>
  <c r="F67" i="3"/>
  <c r="G68" i="3"/>
  <c r="F113" i="3" s="1"/>
  <c r="F70" i="3"/>
  <c r="G71" i="3"/>
  <c r="F116" i="3" s="1"/>
  <c r="I12" i="3"/>
  <c r="O13" i="3"/>
  <c r="H19" i="3"/>
  <c r="G31" i="3"/>
  <c r="E31" i="3" s="1"/>
  <c r="G59" i="3"/>
  <c r="F104" i="3" s="1"/>
  <c r="G67" i="3"/>
  <c r="F112" i="3" s="1"/>
  <c r="K43" i="3" l="1"/>
  <c r="E43" i="3"/>
  <c r="E41" i="1"/>
  <c r="E46" i="1"/>
  <c r="E45" i="1"/>
  <c r="E40" i="1"/>
  <c r="E44" i="1" s="1"/>
  <c r="E42" i="1"/>
  <c r="E43" i="4"/>
  <c r="E47" i="4" s="1"/>
  <c r="E40" i="4"/>
  <c r="E41" i="4"/>
  <c r="E48" i="1"/>
  <c r="E51" i="1"/>
  <c r="E52" i="1" s="1"/>
  <c r="E49" i="1"/>
  <c r="E50" i="1"/>
  <c r="J16" i="3"/>
  <c r="J10" i="3"/>
  <c r="K10" i="3" s="1"/>
  <c r="E53" i="3"/>
  <c r="J9" i="3"/>
  <c r="J87" i="3"/>
  <c r="E38" i="3"/>
  <c r="K5" i="3"/>
  <c r="J19" i="3"/>
  <c r="K19" i="3" s="1"/>
  <c r="L14" i="3"/>
  <c r="J12" i="3"/>
  <c r="K12" i="3" s="1"/>
  <c r="J4" i="3"/>
  <c r="K4" i="3" s="1"/>
  <c r="J6" i="3"/>
  <c r="K6" i="3" s="1"/>
  <c r="J17" i="3"/>
  <c r="K17" i="3" s="1"/>
  <c r="J7" i="3"/>
  <c r="K7" i="3" s="1"/>
  <c r="I43" i="3"/>
  <c r="J43" i="3"/>
  <c r="H43" i="3"/>
  <c r="E82" i="3"/>
  <c r="J11" i="3"/>
  <c r="K11" i="3" s="1"/>
  <c r="F75" i="3"/>
  <c r="H30" i="3"/>
  <c r="J30" i="3"/>
  <c r="I30" i="3"/>
  <c r="K30" i="3"/>
  <c r="L26" i="3"/>
  <c r="K21" i="3"/>
  <c r="G79" i="3"/>
  <c r="E34" i="3"/>
  <c r="I34" i="3"/>
  <c r="K34" i="3"/>
  <c r="H34" i="3"/>
  <c r="J34" i="3"/>
  <c r="E50" i="3"/>
  <c r="G95" i="3"/>
  <c r="I50" i="3"/>
  <c r="J50" i="3"/>
  <c r="K50" i="3"/>
  <c r="H50" i="3"/>
  <c r="H53" i="3"/>
  <c r="I53" i="3"/>
  <c r="K53" i="3"/>
  <c r="J53" i="3"/>
  <c r="J18" i="3"/>
  <c r="K18" i="3" s="1"/>
  <c r="I88" i="3"/>
  <c r="H88" i="3"/>
  <c r="K88" i="3"/>
  <c r="J88" i="3"/>
  <c r="J20" i="3"/>
  <c r="K20" i="3" s="1"/>
  <c r="F84" i="3"/>
  <c r="I39" i="3"/>
  <c r="H39" i="3"/>
  <c r="J39" i="3"/>
  <c r="K39" i="3"/>
  <c r="K37" i="3"/>
  <c r="H37" i="3"/>
  <c r="I37" i="3"/>
  <c r="J37" i="3"/>
  <c r="G86" i="3"/>
  <c r="J86" i="3" s="1"/>
  <c r="H41" i="3"/>
  <c r="J41" i="3"/>
  <c r="I41" i="3"/>
  <c r="K41" i="3"/>
  <c r="K16" i="3"/>
  <c r="E41" i="3"/>
  <c r="E37" i="3"/>
  <c r="J22" i="3"/>
  <c r="K22" i="3" s="1"/>
  <c r="J13" i="3"/>
  <c r="K13" i="3" s="1"/>
  <c r="K9" i="3"/>
  <c r="E36" i="3"/>
  <c r="G81" i="3"/>
  <c r="E81" i="3" s="1"/>
  <c r="J36" i="3"/>
  <c r="K36" i="3"/>
  <c r="I36" i="3"/>
  <c r="H36" i="3"/>
  <c r="I56" i="3"/>
  <c r="H56" i="3"/>
  <c r="K56" i="3"/>
  <c r="J56" i="3"/>
  <c r="F107" i="3"/>
  <c r="H62" i="3"/>
  <c r="I62" i="3"/>
  <c r="J62" i="3"/>
  <c r="K62" i="3"/>
  <c r="E35" i="3"/>
  <c r="F80" i="3"/>
  <c r="H35" i="3"/>
  <c r="J35" i="3"/>
  <c r="I35" i="3"/>
  <c r="K35" i="3"/>
  <c r="F109" i="3"/>
  <c r="I64" i="3"/>
  <c r="J64" i="3"/>
  <c r="K64" i="3"/>
  <c r="H64" i="3"/>
  <c r="E59" i="3"/>
  <c r="G104" i="3"/>
  <c r="J104" i="3" s="1"/>
  <c r="I59" i="3"/>
  <c r="J59" i="3"/>
  <c r="K59" i="3"/>
  <c r="H59" i="3"/>
  <c r="F97" i="3"/>
  <c r="H52" i="3"/>
  <c r="J52" i="3"/>
  <c r="I52" i="3"/>
  <c r="K52" i="3"/>
  <c r="G108" i="3"/>
  <c r="E108" i="3" s="1"/>
  <c r="E63" i="3"/>
  <c r="J63" i="3"/>
  <c r="K63" i="3"/>
  <c r="H63" i="3"/>
  <c r="I63" i="3"/>
  <c r="I98" i="3"/>
  <c r="J98" i="3"/>
  <c r="H98" i="3"/>
  <c r="K98" i="3"/>
  <c r="E64" i="3"/>
  <c r="E45" i="3"/>
  <c r="F90" i="3"/>
  <c r="H45" i="3"/>
  <c r="J45" i="3"/>
  <c r="K45" i="3"/>
  <c r="I45" i="3"/>
  <c r="E68" i="3"/>
  <c r="G113" i="3"/>
  <c r="E113" i="3" s="1"/>
  <c r="J68" i="3"/>
  <c r="K68" i="3"/>
  <c r="H68" i="3"/>
  <c r="I68" i="3"/>
  <c r="F118" i="3"/>
  <c r="J73" i="3"/>
  <c r="K73" i="3"/>
  <c r="H73" i="3"/>
  <c r="I73" i="3"/>
  <c r="G94" i="3"/>
  <c r="K94" i="3" s="1"/>
  <c r="E49" i="3"/>
  <c r="I49" i="3"/>
  <c r="J49" i="3"/>
  <c r="H49" i="3"/>
  <c r="K49" i="3"/>
  <c r="E98" i="3"/>
  <c r="F92" i="3"/>
  <c r="I47" i="3"/>
  <c r="J47" i="3"/>
  <c r="K47" i="3"/>
  <c r="H47" i="3"/>
  <c r="G103" i="3"/>
  <c r="K103" i="3" s="1"/>
  <c r="E58" i="3"/>
  <c r="H58" i="3"/>
  <c r="I58" i="3"/>
  <c r="K58" i="3"/>
  <c r="J58" i="3"/>
  <c r="G119" i="3"/>
  <c r="E74" i="3"/>
  <c r="I74" i="3"/>
  <c r="J74" i="3"/>
  <c r="K74" i="3"/>
  <c r="H74" i="3"/>
  <c r="H82" i="3"/>
  <c r="I82" i="3"/>
  <c r="K82" i="3"/>
  <c r="J82" i="3"/>
  <c r="E57" i="3"/>
  <c r="G102" i="3"/>
  <c r="I57" i="3"/>
  <c r="H57" i="3"/>
  <c r="J57" i="3"/>
  <c r="K57" i="3"/>
  <c r="G100" i="3"/>
  <c r="E100" i="3" s="1"/>
  <c r="E55" i="3"/>
  <c r="J55" i="3"/>
  <c r="K55" i="3"/>
  <c r="H55" i="3"/>
  <c r="I55" i="3"/>
  <c r="G117" i="3"/>
  <c r="J117" i="3" s="1"/>
  <c r="E72" i="3"/>
  <c r="J72" i="3"/>
  <c r="I72" i="3"/>
  <c r="K72" i="3"/>
  <c r="H72" i="3"/>
  <c r="G91" i="3"/>
  <c r="K91" i="3" s="1"/>
  <c r="E46" i="3"/>
  <c r="H46" i="3"/>
  <c r="I46" i="3"/>
  <c r="J46" i="3"/>
  <c r="K46" i="3"/>
  <c r="F76" i="3"/>
  <c r="J31" i="3"/>
  <c r="H31" i="3"/>
  <c r="K31" i="3"/>
  <c r="I31" i="3"/>
  <c r="E67" i="3"/>
  <c r="G112" i="3"/>
  <c r="J112" i="3" s="1"/>
  <c r="J67" i="3"/>
  <c r="K67" i="3"/>
  <c r="H67" i="3"/>
  <c r="I67" i="3"/>
  <c r="E40" i="3"/>
  <c r="G85" i="3"/>
  <c r="J40" i="3"/>
  <c r="H40" i="3"/>
  <c r="I40" i="3"/>
  <c r="K40" i="3"/>
  <c r="G114" i="3"/>
  <c r="J114" i="3" s="1"/>
  <c r="E69" i="3"/>
  <c r="H69" i="3"/>
  <c r="I69" i="3"/>
  <c r="J69" i="3"/>
  <c r="K69" i="3"/>
  <c r="F89" i="3"/>
  <c r="H44" i="3"/>
  <c r="I44" i="3"/>
  <c r="J44" i="3"/>
  <c r="K44" i="3"/>
  <c r="G99" i="3"/>
  <c r="E54" i="3"/>
  <c r="H54" i="3"/>
  <c r="I54" i="3"/>
  <c r="J54" i="3"/>
  <c r="K54" i="3"/>
  <c r="H101" i="3"/>
  <c r="I101" i="3"/>
  <c r="J101" i="3"/>
  <c r="K101" i="3"/>
  <c r="F106" i="3"/>
  <c r="E61" i="3"/>
  <c r="I61" i="3"/>
  <c r="J61" i="3"/>
  <c r="K61" i="3"/>
  <c r="H61" i="3"/>
  <c r="G93" i="3"/>
  <c r="E48" i="3"/>
  <c r="H48" i="3"/>
  <c r="J48" i="3"/>
  <c r="I48" i="3"/>
  <c r="K48" i="3"/>
  <c r="K108" i="3"/>
  <c r="E70" i="3"/>
  <c r="H70" i="3"/>
  <c r="G115" i="3"/>
  <c r="I70" i="3"/>
  <c r="J70" i="3"/>
  <c r="K70" i="3"/>
  <c r="E91" i="3"/>
  <c r="J91" i="3"/>
  <c r="H91" i="3"/>
  <c r="I91" i="3"/>
  <c r="E51" i="3"/>
  <c r="G96" i="3"/>
  <c r="J51" i="3"/>
  <c r="K51" i="3"/>
  <c r="H51" i="3"/>
  <c r="I51" i="3"/>
  <c r="I113" i="3"/>
  <c r="H94" i="3"/>
  <c r="E52" i="3"/>
  <c r="E65" i="3"/>
  <c r="F110" i="3"/>
  <c r="H65" i="3"/>
  <c r="J65" i="3"/>
  <c r="K65" i="3"/>
  <c r="I65" i="3"/>
  <c r="G116" i="3"/>
  <c r="E116" i="3" s="1"/>
  <c r="E71" i="3"/>
  <c r="J71" i="3"/>
  <c r="K71" i="3"/>
  <c r="H71" i="3"/>
  <c r="I71" i="3"/>
  <c r="F83" i="3"/>
  <c r="K38" i="3"/>
  <c r="H38" i="3"/>
  <c r="I38" i="3"/>
  <c r="J38" i="3"/>
  <c r="E60" i="3"/>
  <c r="G105" i="3"/>
  <c r="J60" i="3"/>
  <c r="H60" i="3"/>
  <c r="I60" i="3"/>
  <c r="K60" i="3"/>
  <c r="G111" i="3"/>
  <c r="I111" i="3" s="1"/>
  <c r="E66" i="3"/>
  <c r="H66" i="3"/>
  <c r="I66" i="3"/>
  <c r="K66" i="3"/>
  <c r="J66" i="3"/>
  <c r="F78" i="3"/>
  <c r="E33" i="3"/>
  <c r="H33" i="3"/>
  <c r="I33" i="3"/>
  <c r="J33" i="3"/>
  <c r="K33" i="3"/>
  <c r="E73" i="3"/>
  <c r="F77" i="3"/>
  <c r="I32" i="3"/>
  <c r="J32" i="3"/>
  <c r="H32" i="3"/>
  <c r="K32" i="3"/>
  <c r="E44" i="3"/>
  <c r="E101" i="3"/>
  <c r="E45" i="4" l="1"/>
  <c r="E44" i="4"/>
  <c r="E46" i="4"/>
  <c r="E50" i="4"/>
  <c r="E49" i="4"/>
  <c r="E51" i="4"/>
  <c r="E48" i="4"/>
  <c r="E55" i="1"/>
  <c r="E54" i="1"/>
  <c r="E53" i="1"/>
  <c r="I94" i="3"/>
  <c r="I112" i="3"/>
  <c r="I104" i="3"/>
  <c r="E94" i="3"/>
  <c r="J94" i="3"/>
  <c r="H112" i="3"/>
  <c r="H86" i="3"/>
  <c r="E112" i="3"/>
  <c r="K112" i="3"/>
  <c r="I117" i="3"/>
  <c r="H108" i="3"/>
  <c r="I108" i="3"/>
  <c r="J108" i="3"/>
  <c r="I86" i="3"/>
  <c r="K113" i="3"/>
  <c r="J113" i="3"/>
  <c r="E86" i="3"/>
  <c r="H113" i="3"/>
  <c r="E22" i="3"/>
  <c r="D22" i="3" s="1"/>
  <c r="E18" i="3"/>
  <c r="D18" i="3" s="1"/>
  <c r="H104" i="3"/>
  <c r="E117" i="3"/>
  <c r="E19" i="3"/>
  <c r="D19" i="3" s="1"/>
  <c r="E104" i="3"/>
  <c r="H117" i="3"/>
  <c r="K104" i="3"/>
  <c r="K117" i="3"/>
  <c r="E75" i="3"/>
  <c r="H75" i="3"/>
  <c r="I75" i="3"/>
  <c r="J75" i="3"/>
  <c r="K75" i="3"/>
  <c r="H103" i="3"/>
  <c r="K86" i="3"/>
  <c r="E11" i="3"/>
  <c r="D11" i="3" s="1"/>
  <c r="E12" i="3"/>
  <c r="D12" i="3" s="1"/>
  <c r="E9" i="3"/>
  <c r="D9" i="3" s="1"/>
  <c r="E5" i="3"/>
  <c r="D5" i="3" s="1"/>
  <c r="E8" i="3"/>
  <c r="D8" i="3" s="1"/>
  <c r="E13" i="3"/>
  <c r="D13" i="3" s="1"/>
  <c r="E7" i="3"/>
  <c r="D7" i="3" s="1"/>
  <c r="E4" i="3"/>
  <c r="D4" i="3" s="1"/>
  <c r="E6" i="3"/>
  <c r="D6" i="3" s="1"/>
  <c r="E10" i="3"/>
  <c r="D10" i="3" s="1"/>
  <c r="J81" i="3"/>
  <c r="J79" i="3"/>
  <c r="K79" i="3"/>
  <c r="I79" i="3"/>
  <c r="H79" i="3"/>
  <c r="E79" i="3"/>
  <c r="I81" i="3"/>
  <c r="H95" i="3"/>
  <c r="I95" i="3"/>
  <c r="K95" i="3"/>
  <c r="J95" i="3"/>
  <c r="E95" i="3"/>
  <c r="H81" i="3"/>
  <c r="H84" i="3"/>
  <c r="I84" i="3"/>
  <c r="K84" i="3"/>
  <c r="J84" i="3"/>
  <c r="E84" i="3"/>
  <c r="K81" i="3"/>
  <c r="E83" i="3"/>
  <c r="J83" i="3"/>
  <c r="H83" i="3"/>
  <c r="K83" i="3"/>
  <c r="I83" i="3"/>
  <c r="J85" i="3"/>
  <c r="K85" i="3"/>
  <c r="H85" i="3"/>
  <c r="I85" i="3"/>
  <c r="E85" i="3"/>
  <c r="H102" i="3"/>
  <c r="I102" i="3"/>
  <c r="K102" i="3"/>
  <c r="J102" i="3"/>
  <c r="E102" i="3"/>
  <c r="H111" i="3"/>
  <c r="I103" i="3"/>
  <c r="H114" i="3"/>
  <c r="E23" i="3"/>
  <c r="D23" i="3" s="1"/>
  <c r="E20" i="3"/>
  <c r="D20" i="3" s="1"/>
  <c r="E77" i="3"/>
  <c r="H77" i="3"/>
  <c r="I77" i="3"/>
  <c r="J77" i="3"/>
  <c r="K77" i="3"/>
  <c r="I93" i="3"/>
  <c r="H93" i="3"/>
  <c r="J93" i="3"/>
  <c r="K93" i="3"/>
  <c r="E93" i="3"/>
  <c r="E76" i="3"/>
  <c r="J76" i="3"/>
  <c r="K76" i="3"/>
  <c r="H76" i="3"/>
  <c r="I76" i="3"/>
  <c r="K111" i="3"/>
  <c r="J119" i="3"/>
  <c r="H119" i="3"/>
  <c r="K119" i="3"/>
  <c r="I119" i="3"/>
  <c r="E119" i="3"/>
  <c r="E92" i="3"/>
  <c r="H92" i="3"/>
  <c r="I92" i="3"/>
  <c r="J92" i="3"/>
  <c r="K92" i="3"/>
  <c r="J103" i="3"/>
  <c r="I114" i="3"/>
  <c r="E16" i="3"/>
  <c r="D16" i="3" s="1"/>
  <c r="E25" i="3"/>
  <c r="D25" i="3" s="1"/>
  <c r="K116" i="3"/>
  <c r="J111" i="3"/>
  <c r="E103" i="3"/>
  <c r="E109" i="3"/>
  <c r="I109" i="3"/>
  <c r="J109" i="3"/>
  <c r="K109" i="3"/>
  <c r="H109" i="3"/>
  <c r="E114" i="3"/>
  <c r="J116" i="3"/>
  <c r="E111" i="3"/>
  <c r="K100" i="3"/>
  <c r="I116" i="3"/>
  <c r="E106" i="3"/>
  <c r="I106" i="3"/>
  <c r="H106" i="3"/>
  <c r="J106" i="3"/>
  <c r="K106" i="3"/>
  <c r="J100" i="3"/>
  <c r="E80" i="3"/>
  <c r="H80" i="3"/>
  <c r="J80" i="3"/>
  <c r="I80" i="3"/>
  <c r="K80" i="3"/>
  <c r="I96" i="3"/>
  <c r="J96" i="3"/>
  <c r="K96" i="3"/>
  <c r="H96" i="3"/>
  <c r="E96" i="3"/>
  <c r="H116" i="3"/>
  <c r="I89" i="3"/>
  <c r="E89" i="3"/>
  <c r="J89" i="3"/>
  <c r="H89" i="3"/>
  <c r="K89" i="3"/>
  <c r="E118" i="3"/>
  <c r="I118" i="3"/>
  <c r="K118" i="3"/>
  <c r="H118" i="3"/>
  <c r="J118" i="3"/>
  <c r="I100" i="3"/>
  <c r="E78" i="3"/>
  <c r="H78" i="3"/>
  <c r="I78" i="3"/>
  <c r="J78" i="3"/>
  <c r="K78" i="3"/>
  <c r="H105" i="3"/>
  <c r="J105" i="3"/>
  <c r="I105" i="3"/>
  <c r="K105" i="3"/>
  <c r="E105" i="3"/>
  <c r="H99" i="3"/>
  <c r="J99" i="3"/>
  <c r="I99" i="3"/>
  <c r="K99" i="3"/>
  <c r="E99" i="3"/>
  <c r="E17" i="3"/>
  <c r="D17" i="3" s="1"/>
  <c r="E90" i="3"/>
  <c r="H90" i="3"/>
  <c r="I90" i="3"/>
  <c r="J90" i="3"/>
  <c r="K90" i="3"/>
  <c r="H100" i="3"/>
  <c r="K114" i="3"/>
  <c r="E21" i="3"/>
  <c r="D21" i="3" s="1"/>
  <c r="E110" i="3"/>
  <c r="I110" i="3"/>
  <c r="K110" i="3"/>
  <c r="J110" i="3"/>
  <c r="H110" i="3"/>
  <c r="H115" i="3"/>
  <c r="J115" i="3"/>
  <c r="I115" i="3"/>
  <c r="K115" i="3"/>
  <c r="E115" i="3"/>
  <c r="E97" i="3"/>
  <c r="I97" i="3"/>
  <c r="J97" i="3"/>
  <c r="K97" i="3"/>
  <c r="H97" i="3"/>
  <c r="E107" i="3"/>
  <c r="J107" i="3"/>
  <c r="I107" i="3"/>
  <c r="K107" i="3"/>
  <c r="H107" i="3"/>
  <c r="E24" i="3"/>
  <c r="D24" i="3" s="1"/>
  <c r="E56" i="1" l="1"/>
  <c r="E59" i="1"/>
  <c r="E58" i="1"/>
  <c r="E57" i="1"/>
  <c r="E55" i="4"/>
  <c r="E52" i="4"/>
  <c r="E54" i="4"/>
  <c r="E53" i="4"/>
  <c r="C13" i="3"/>
  <c r="C11" i="3"/>
  <c r="C8" i="3"/>
  <c r="C7" i="3"/>
  <c r="C4" i="3"/>
  <c r="C10" i="3"/>
  <c r="C6" i="3"/>
  <c r="C24" i="3"/>
  <c r="C5" i="3"/>
  <c r="C12" i="3"/>
  <c r="C22" i="3"/>
  <c r="C9" i="3"/>
  <c r="C18" i="3"/>
  <c r="C21" i="3"/>
  <c r="C17" i="3"/>
  <c r="C20" i="3"/>
  <c r="C19" i="3"/>
  <c r="C23" i="3"/>
  <c r="C25" i="3"/>
  <c r="C16" i="3"/>
  <c r="E60" i="1" l="1"/>
  <c r="E61" i="1"/>
  <c r="E62" i="1"/>
  <c r="E63" i="1"/>
  <c r="E64" i="1" s="1"/>
  <c r="E58" i="4"/>
  <c r="E59" i="4"/>
  <c r="E56" i="4"/>
  <c r="E57" i="4"/>
  <c r="E67" i="1" l="1"/>
  <c r="E66" i="1"/>
  <c r="E65" i="1"/>
  <c r="E63" i="4"/>
  <c r="E60" i="4"/>
  <c r="E62" i="4"/>
  <c r="E61" i="4"/>
  <c r="E71" i="1" l="1"/>
  <c r="E70" i="1"/>
  <c r="E69" i="1"/>
  <c r="E68" i="1"/>
  <c r="E66" i="4"/>
  <c r="E65" i="4"/>
  <c r="E67" i="4"/>
  <c r="E64" i="4"/>
  <c r="E72" i="1" l="1"/>
  <c r="E75" i="1"/>
  <c r="E76" i="1" s="1"/>
  <c r="E73" i="1"/>
  <c r="E74" i="1"/>
  <c r="E71" i="4"/>
  <c r="E68" i="4"/>
  <c r="E70" i="4"/>
  <c r="E69" i="4"/>
  <c r="E74" i="4" l="1"/>
  <c r="E73" i="4"/>
  <c r="E75" i="4"/>
  <c r="E76" i="4" s="1"/>
  <c r="E72" i="4"/>
</calcChain>
</file>

<file path=xl/sharedStrings.xml><?xml version="1.0" encoding="utf-8"?>
<sst xmlns="http://schemas.openxmlformats.org/spreadsheetml/2006/main" count="166" uniqueCount="42">
  <si>
    <t>Uhrzeit:</t>
  </si>
  <si>
    <t>Uhr</t>
  </si>
  <si>
    <t>Spielzeit:</t>
  </si>
  <si>
    <t>x</t>
  </si>
  <si>
    <t>Wechselzeit:</t>
  </si>
  <si>
    <t>Teilnehmende Mannschaften</t>
  </si>
  <si>
    <t>Mannschaften</t>
  </si>
  <si>
    <t>Mannschaft 1</t>
  </si>
  <si>
    <t>Mannschaft 2</t>
  </si>
  <si>
    <t>Mannschaft 3</t>
  </si>
  <si>
    <t>Mannschaft 4</t>
  </si>
  <si>
    <t>Mannschaft 5</t>
  </si>
  <si>
    <t>Mannschaft 6</t>
  </si>
  <si>
    <t>Mannschaft 7</t>
  </si>
  <si>
    <t>Mannschaft 8</t>
  </si>
  <si>
    <t>Mannschaft 9</t>
  </si>
  <si>
    <t>Mannschaft 10</t>
  </si>
  <si>
    <t>Uhrzeit</t>
  </si>
  <si>
    <t>Spielpaarung</t>
  </si>
  <si>
    <t>Ergebnis</t>
  </si>
  <si>
    <t>g</t>
  </si>
  <si>
    <t>u</t>
  </si>
  <si>
    <t>v</t>
  </si>
  <si>
    <t>-</t>
  </si>
  <si>
    <t>+</t>
  </si>
  <si>
    <t>Punkte</t>
  </si>
  <si>
    <t>diff.</t>
  </si>
  <si>
    <t>Spiele</t>
  </si>
  <si>
    <t>1.</t>
  </si>
  <si>
    <t>2.</t>
  </si>
  <si>
    <t>Feld 1 und 2 spielen 4:4 auf E-Junioren Tore</t>
  </si>
  <si>
    <t>Feld 3 und 4 spielen 3:3 auf 4 Mini-Tore</t>
  </si>
  <si>
    <t>F-Junioren Spieltag</t>
  </si>
  <si>
    <t>TSV Böbingen</t>
  </si>
  <si>
    <t>Spieltag</t>
  </si>
  <si>
    <t>Sportplatz in Böbingen</t>
  </si>
  <si>
    <t xml:space="preserve">Spielleiter: </t>
  </si>
  <si>
    <t>Christian Hauke</t>
  </si>
  <si>
    <t>Feld</t>
  </si>
  <si>
    <t>Bei Ende hier alle Mannschaften 7 Spiele</t>
  </si>
  <si>
    <t>Bei Ende hier alle Mannschaften 8 Spiele</t>
  </si>
  <si>
    <t>Bei Ende hier alle Mannschaften 9 Spiele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</si>
</sst>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\ &quot;:&quot;"/>
    <numFmt numFmtId="165" formatCode="0\ &quot;min&quot;"/>
    <numFmt numFmtId="166" formatCode=";;;"/>
    <numFmt numFmtId="167" formatCode="&quot;Am&quot;\ dddd\,\ dd/\ mmmm\ yyyy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22"/>
      <name val="Comic Sans MS"/>
      <family val="4"/>
    </font>
    <font>
      <sz val="18"/>
      <name val="Comic Sans MS"/>
      <family val="4"/>
    </font>
    <font>
      <sz val="12"/>
      <color indexed="22"/>
      <name val="Comic Sans MS"/>
      <family val="4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10"/>
      <name val="Arial"/>
      <family val="2"/>
    </font>
    <font>
      <sz val="11"/>
      <color indexed="8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7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167" fontId="9" fillId="0" borderId="0" xfId="0" applyNumberFormat="1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165" fontId="9" fillId="0" borderId="0" xfId="0" applyNumberFormat="1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166" fontId="11" fillId="0" borderId="0" xfId="0" applyNumberFormat="1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left" vertical="center" shrinkToFit="1"/>
      <protection hidden="1"/>
    </xf>
    <xf numFmtId="0" fontId="11" fillId="0" borderId="4" xfId="0" applyFont="1" applyBorder="1" applyAlignment="1" applyProtection="1">
      <alignment vertical="center"/>
      <protection hidden="1"/>
    </xf>
    <xf numFmtId="0" fontId="17" fillId="0" borderId="0" xfId="0" applyFont="1" applyAlignment="1" applyProtection="1">
      <alignment horizontal="centerContinuous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20" fontId="11" fillId="0" borderId="0" xfId="0" applyNumberFormat="1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1" fillId="0" borderId="3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165" fontId="9" fillId="0" borderId="0" xfId="0" applyNumberFormat="1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165" fontId="9" fillId="0" borderId="0" xfId="0" applyNumberFormat="1" applyFont="1" applyAlignment="1" applyProtection="1">
      <alignment horizontal="left" vertical="center"/>
      <protection hidden="1"/>
    </xf>
    <xf numFmtId="20" fontId="9" fillId="0" borderId="0" xfId="0" applyNumberFormat="1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 applyProtection="1">
      <alignment vertical="center"/>
      <protection locked="0"/>
    </xf>
    <xf numFmtId="0" fontId="11" fillId="0" borderId="29" xfId="0" applyFont="1" applyBorder="1" applyAlignment="1" applyProtection="1">
      <alignment horizontal="center" vertical="center"/>
      <protection hidden="1"/>
    </xf>
    <xf numFmtId="0" fontId="11" fillId="0" borderId="33" xfId="0" applyFont="1" applyBorder="1" applyAlignment="1" applyProtection="1">
      <alignment horizontal="center" vertical="center"/>
      <protection hidden="1"/>
    </xf>
    <xf numFmtId="0" fontId="11" fillId="3" borderId="1" xfId="0" applyFont="1" applyFill="1" applyBorder="1" applyAlignment="1" applyProtection="1">
      <alignment horizontal="center" vertical="center"/>
      <protection hidden="1"/>
    </xf>
    <xf numFmtId="0" fontId="11" fillId="3" borderId="3" xfId="0" applyFont="1" applyFill="1" applyBorder="1" applyAlignment="1" applyProtection="1">
      <alignment horizontal="center" vertical="center"/>
      <protection hidden="1"/>
    </xf>
    <xf numFmtId="0" fontId="11" fillId="3" borderId="24" xfId="0" applyFont="1" applyFill="1" applyBorder="1" applyAlignment="1" applyProtection="1">
      <alignment horizontal="center" vertical="center"/>
      <protection hidden="1"/>
    </xf>
    <xf numFmtId="0" fontId="11" fillId="4" borderId="3" xfId="0" applyFont="1" applyFill="1" applyBorder="1" applyAlignment="1" applyProtection="1">
      <alignment horizontal="center" vertical="center"/>
      <protection hidden="1"/>
    </xf>
    <xf numFmtId="0" fontId="11" fillId="4" borderId="29" xfId="0" applyFont="1" applyFill="1" applyBorder="1" applyAlignment="1" applyProtection="1">
      <alignment horizontal="center" vertical="center"/>
      <protection hidden="1"/>
    </xf>
    <xf numFmtId="0" fontId="11" fillId="4" borderId="1" xfId="0" applyFont="1" applyFill="1" applyBorder="1" applyAlignment="1" applyProtection="1">
      <alignment horizontal="center" vertical="center"/>
      <protection hidden="1"/>
    </xf>
    <xf numFmtId="0" fontId="11" fillId="4" borderId="29" xfId="0" applyFont="1" applyFill="1" applyBorder="1" applyAlignment="1" applyProtection="1">
      <alignment horizontal="center" vertical="center"/>
      <protection locked="0"/>
    </xf>
    <xf numFmtId="0" fontId="11" fillId="3" borderId="16" xfId="0" applyFont="1" applyFill="1" applyBorder="1" applyAlignment="1" applyProtection="1">
      <alignment horizontal="left" vertical="center" shrinkToFit="1"/>
      <protection hidden="1"/>
    </xf>
    <xf numFmtId="0" fontId="11" fillId="3" borderId="1" xfId="0" applyFont="1" applyFill="1" applyBorder="1" applyAlignment="1" applyProtection="1">
      <alignment horizontal="left" vertical="center" shrinkToFit="1"/>
      <protection hidden="1"/>
    </xf>
    <xf numFmtId="0" fontId="11" fillId="3" borderId="5" xfId="0" applyFont="1" applyFill="1" applyBorder="1" applyAlignment="1" applyProtection="1">
      <alignment horizontal="left" vertical="center" shrinkToFit="1"/>
      <protection hidden="1"/>
    </xf>
    <xf numFmtId="0" fontId="11" fillId="4" borderId="16" xfId="0" applyFont="1" applyFill="1" applyBorder="1" applyAlignment="1" applyProtection="1">
      <alignment horizontal="left" vertical="center" shrinkToFit="1"/>
      <protection hidden="1"/>
    </xf>
    <xf numFmtId="0" fontId="11" fillId="4" borderId="1" xfId="0" applyFont="1" applyFill="1" applyBorder="1" applyAlignment="1" applyProtection="1">
      <alignment horizontal="left" vertical="center" shrinkToFit="1"/>
      <protection hidden="1"/>
    </xf>
    <xf numFmtId="0" fontId="11" fillId="4" borderId="5" xfId="0" applyFont="1" applyFill="1" applyBorder="1" applyAlignment="1" applyProtection="1">
      <alignment horizontal="left" vertical="center" shrinkToFit="1"/>
      <protection hidden="1"/>
    </xf>
    <xf numFmtId="0" fontId="11" fillId="4" borderId="14" xfId="0" applyFont="1" applyFill="1" applyBorder="1" applyAlignment="1" applyProtection="1">
      <alignment horizontal="left" vertical="center" shrinkToFit="1"/>
      <protection hidden="1"/>
    </xf>
    <xf numFmtId="0" fontId="11" fillId="4" borderId="3" xfId="0" applyFont="1" applyFill="1" applyBorder="1" applyAlignment="1" applyProtection="1">
      <alignment horizontal="left" vertical="center" shrinkToFit="1"/>
      <protection hidden="1"/>
    </xf>
    <xf numFmtId="0" fontId="11" fillId="4" borderId="15" xfId="0" applyFont="1" applyFill="1" applyBorder="1" applyAlignment="1" applyProtection="1">
      <alignment horizontal="left" vertical="center" shrinkToFit="1"/>
      <protection hidden="1"/>
    </xf>
    <xf numFmtId="0" fontId="11" fillId="3" borderId="18" xfId="0" applyFont="1" applyFill="1" applyBorder="1" applyAlignment="1" applyProtection="1">
      <alignment horizontal="left" vertical="center" shrinkToFit="1"/>
      <protection hidden="1"/>
    </xf>
    <xf numFmtId="0" fontId="11" fillId="3" borderId="2" xfId="0" applyFont="1" applyFill="1" applyBorder="1" applyAlignment="1" applyProtection="1">
      <alignment horizontal="left" vertical="center" shrinkToFit="1"/>
      <protection hidden="1"/>
    </xf>
    <xf numFmtId="0" fontId="11" fillId="3" borderId="17" xfId="0" applyFont="1" applyFill="1" applyBorder="1" applyAlignment="1" applyProtection="1">
      <alignment horizontal="left" vertical="center" shrinkToFit="1"/>
      <protection hidden="1"/>
    </xf>
    <xf numFmtId="0" fontId="11" fillId="4" borderId="28" xfId="0" applyFont="1" applyFill="1" applyBorder="1" applyAlignment="1" applyProtection="1">
      <alignment horizontal="left" vertical="center" shrinkToFit="1"/>
      <protection hidden="1"/>
    </xf>
    <xf numFmtId="0" fontId="11" fillId="4" borderId="29" xfId="0" applyFont="1" applyFill="1" applyBorder="1" applyAlignment="1" applyProtection="1">
      <alignment horizontal="left" vertical="center" shrinkToFit="1"/>
      <protection hidden="1"/>
    </xf>
    <xf numFmtId="0" fontId="11" fillId="4" borderId="30" xfId="0" applyFont="1" applyFill="1" applyBorder="1" applyAlignment="1" applyProtection="1">
      <alignment horizontal="left" vertical="center" shrinkToFit="1"/>
      <protection hidden="1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164" fontId="11" fillId="3" borderId="16" xfId="0" applyNumberFormat="1" applyFont="1" applyFill="1" applyBorder="1" applyAlignment="1" applyProtection="1">
      <alignment horizontal="right" vertical="center"/>
      <protection locked="0"/>
    </xf>
    <xf numFmtId="164" fontId="11" fillId="3" borderId="1" xfId="0" applyNumberFormat="1" applyFont="1" applyFill="1" applyBorder="1" applyAlignment="1" applyProtection="1">
      <alignment horizontal="right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2" borderId="21" xfId="0" applyFont="1" applyFill="1" applyBorder="1" applyAlignment="1" applyProtection="1">
      <alignment horizontal="center" vertical="center"/>
      <protection hidden="1"/>
    </xf>
    <xf numFmtId="0" fontId="11" fillId="2" borderId="22" xfId="0" applyFont="1" applyFill="1" applyBorder="1" applyAlignment="1" applyProtection="1">
      <alignment horizontal="center" vertical="center"/>
      <protection hidden="1"/>
    </xf>
    <xf numFmtId="0" fontId="11" fillId="2" borderId="19" xfId="0" applyFont="1" applyFill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left" vertical="center" shrinkToFit="1"/>
      <protection hidden="1"/>
    </xf>
    <xf numFmtId="0" fontId="11" fillId="0" borderId="5" xfId="0" applyFont="1" applyBorder="1" applyAlignment="1" applyProtection="1">
      <alignment horizontal="left" vertical="center" shrinkToFit="1"/>
      <protection hidden="1"/>
    </xf>
    <xf numFmtId="0" fontId="11" fillId="0" borderId="16" xfId="0" applyFont="1" applyBorder="1" applyAlignment="1" applyProtection="1">
      <alignment horizontal="left" vertical="center" shrinkToFit="1"/>
      <protection hidden="1"/>
    </xf>
    <xf numFmtId="164" fontId="11" fillId="0" borderId="28" xfId="0" applyNumberFormat="1" applyFont="1" applyBorder="1" applyAlignment="1" applyProtection="1">
      <alignment horizontal="right" vertical="center"/>
      <protection locked="0"/>
    </xf>
    <xf numFmtId="164" fontId="11" fillId="0" borderId="29" xfId="0" applyNumberFormat="1" applyFont="1" applyBorder="1" applyAlignment="1" applyProtection="1">
      <alignment horizontal="right" vertical="center"/>
      <protection locked="0"/>
    </xf>
    <xf numFmtId="164" fontId="11" fillId="0" borderId="3" xfId="0" applyNumberFormat="1" applyFont="1" applyBorder="1" applyAlignment="1" applyProtection="1">
      <alignment horizontal="right" vertical="center"/>
      <protection locked="0"/>
    </xf>
    <xf numFmtId="164" fontId="11" fillId="0" borderId="16" xfId="0" applyNumberFormat="1" applyFont="1" applyBorder="1" applyAlignment="1" applyProtection="1">
      <alignment horizontal="right" vertical="center"/>
      <protection locked="0"/>
    </xf>
    <xf numFmtId="164" fontId="11" fillId="0" borderId="1" xfId="0" applyNumberFormat="1" applyFont="1" applyBorder="1" applyAlignment="1" applyProtection="1">
      <alignment horizontal="right" vertical="center"/>
      <protection locked="0"/>
    </xf>
    <xf numFmtId="164" fontId="11" fillId="0" borderId="14" xfId="0" applyNumberFormat="1" applyFont="1" applyBorder="1" applyAlignment="1" applyProtection="1">
      <alignment horizontal="right" vertical="center"/>
      <protection locked="0"/>
    </xf>
    <xf numFmtId="0" fontId="11" fillId="0" borderId="18" xfId="0" applyFont="1" applyBorder="1" applyAlignment="1" applyProtection="1">
      <alignment horizontal="left" vertical="center" shrinkToFit="1"/>
      <protection hidden="1"/>
    </xf>
    <xf numFmtId="0" fontId="11" fillId="0" borderId="2" xfId="0" applyFont="1" applyBorder="1" applyAlignment="1" applyProtection="1">
      <alignment horizontal="left" vertical="center" shrinkToFit="1"/>
      <protection hidden="1"/>
    </xf>
    <xf numFmtId="0" fontId="11" fillId="0" borderId="14" xfId="0" applyFont="1" applyBorder="1" applyAlignment="1" applyProtection="1">
      <alignment horizontal="left" vertical="center" shrinkToFit="1"/>
      <protection hidden="1"/>
    </xf>
    <xf numFmtId="0" fontId="11" fillId="0" borderId="3" xfId="0" applyFont="1" applyBorder="1" applyAlignment="1" applyProtection="1">
      <alignment horizontal="left" vertical="center" shrinkToFit="1"/>
      <protection hidden="1"/>
    </xf>
    <xf numFmtId="0" fontId="11" fillId="0" borderId="15" xfId="0" applyFont="1" applyBorder="1" applyAlignment="1" applyProtection="1">
      <alignment horizontal="left" vertical="center" shrinkToFit="1"/>
      <protection hidden="1"/>
    </xf>
    <xf numFmtId="0" fontId="11" fillId="0" borderId="28" xfId="0" applyFont="1" applyBorder="1" applyAlignment="1" applyProtection="1">
      <alignment horizontal="left" vertical="center" shrinkToFit="1"/>
      <protection hidden="1"/>
    </xf>
    <xf numFmtId="0" fontId="11" fillId="0" borderId="29" xfId="0" applyFont="1" applyBorder="1" applyAlignment="1" applyProtection="1">
      <alignment horizontal="left" vertical="center" shrinkToFit="1"/>
      <protection hidden="1"/>
    </xf>
    <xf numFmtId="0" fontId="11" fillId="0" borderId="30" xfId="0" applyFont="1" applyBorder="1" applyAlignment="1" applyProtection="1">
      <alignment horizontal="left" vertical="center" shrinkToFit="1"/>
      <protection hidden="1"/>
    </xf>
    <xf numFmtId="0" fontId="11" fillId="3" borderId="26" xfId="0" applyFont="1" applyFill="1" applyBorder="1" applyAlignment="1" applyProtection="1">
      <alignment horizontal="left" vertical="center" shrinkToFit="1"/>
      <protection hidden="1"/>
    </xf>
    <xf numFmtId="0" fontId="11" fillId="3" borderId="24" xfId="0" applyFont="1" applyFill="1" applyBorder="1" applyAlignment="1" applyProtection="1">
      <alignment horizontal="left" vertical="center" shrinkToFit="1"/>
      <protection hidden="1"/>
    </xf>
    <xf numFmtId="0" fontId="11" fillId="3" borderId="25" xfId="0" applyFont="1" applyFill="1" applyBorder="1" applyAlignment="1" applyProtection="1">
      <alignment horizontal="left" vertical="center" shrinkToFit="1"/>
      <protection hidden="1"/>
    </xf>
    <xf numFmtId="164" fontId="11" fillId="4" borderId="16" xfId="0" applyNumberFormat="1" applyFont="1" applyFill="1" applyBorder="1" applyAlignment="1" applyProtection="1">
      <alignment horizontal="right" vertical="center"/>
      <protection locked="0"/>
    </xf>
    <xf numFmtId="164" fontId="11" fillId="4" borderId="1" xfId="0" applyNumberFormat="1" applyFont="1" applyFill="1" applyBorder="1" applyAlignment="1" applyProtection="1">
      <alignment horizontal="right" vertical="center"/>
      <protection locked="0"/>
    </xf>
    <xf numFmtId="0" fontId="11" fillId="3" borderId="14" xfId="0" applyFont="1" applyFill="1" applyBorder="1" applyAlignment="1" applyProtection="1">
      <alignment horizontal="left" vertical="center" shrinkToFit="1"/>
      <protection hidden="1"/>
    </xf>
    <xf numFmtId="0" fontId="11" fillId="3" borderId="3" xfId="0" applyFont="1" applyFill="1" applyBorder="1" applyAlignment="1" applyProtection="1">
      <alignment horizontal="left" vertical="center" shrinkToFit="1"/>
      <protection hidden="1"/>
    </xf>
    <xf numFmtId="0" fontId="11" fillId="3" borderId="15" xfId="0" applyFont="1" applyFill="1" applyBorder="1" applyAlignment="1" applyProtection="1">
      <alignment horizontal="left" vertical="center" shrinkToFit="1"/>
      <protection hidden="1"/>
    </xf>
    <xf numFmtId="0" fontId="11" fillId="0" borderId="10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20" fontId="11" fillId="0" borderId="16" xfId="0" applyNumberFormat="1" applyFont="1" applyBorder="1" applyAlignment="1" applyProtection="1">
      <alignment horizontal="center" vertical="center"/>
      <protection hidden="1"/>
    </xf>
    <xf numFmtId="20" fontId="11" fillId="0" borderId="1" xfId="0" applyNumberFormat="1" applyFont="1" applyBorder="1" applyAlignment="1" applyProtection="1">
      <alignment horizontal="center" vertical="center"/>
      <protection hidden="1"/>
    </xf>
    <xf numFmtId="20" fontId="11" fillId="0" borderId="5" xfId="0" applyNumberFormat="1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left" vertical="center" shrinkToFit="1"/>
      <protection hidden="1"/>
    </xf>
    <xf numFmtId="0" fontId="11" fillId="0" borderId="35" xfId="0" applyFont="1" applyBorder="1" applyAlignment="1" applyProtection="1">
      <alignment horizontal="left" vertical="center" shrinkToFit="1"/>
      <protection hidden="1"/>
    </xf>
    <xf numFmtId="0" fontId="11" fillId="0" borderId="17" xfId="0" applyFont="1" applyBorder="1" applyAlignment="1" applyProtection="1">
      <alignment horizontal="left" vertical="center" shrinkToFit="1"/>
      <protection hidden="1"/>
    </xf>
    <xf numFmtId="164" fontId="11" fillId="0" borderId="18" xfId="0" applyNumberFormat="1" applyFont="1" applyBorder="1" applyAlignment="1" applyProtection="1">
      <alignment horizontal="right" vertical="center"/>
      <protection locked="0"/>
    </xf>
    <xf numFmtId="164" fontId="11" fillId="0" borderId="2" xfId="0" applyNumberFormat="1" applyFont="1" applyBorder="1" applyAlignment="1" applyProtection="1">
      <alignment horizontal="right" vertical="center"/>
      <protection locked="0"/>
    </xf>
    <xf numFmtId="164" fontId="11" fillId="0" borderId="34" xfId="0" applyNumberFormat="1" applyFont="1" applyBorder="1" applyAlignment="1" applyProtection="1">
      <alignment horizontal="right" vertical="center"/>
      <protection locked="0"/>
    </xf>
    <xf numFmtId="164" fontId="11" fillId="0" borderId="33" xfId="0" applyNumberFormat="1" applyFont="1" applyBorder="1" applyAlignment="1" applyProtection="1">
      <alignment horizontal="right" vertical="center"/>
      <protection locked="0"/>
    </xf>
    <xf numFmtId="0" fontId="11" fillId="0" borderId="34" xfId="0" applyFont="1" applyBorder="1" applyAlignment="1" applyProtection="1">
      <alignment horizontal="left" vertical="center" shrinkToFit="1"/>
      <protection hidden="1"/>
    </xf>
    <xf numFmtId="0" fontId="11" fillId="2" borderId="20" xfId="0" applyFont="1" applyFill="1" applyBorder="1" applyAlignment="1" applyProtection="1">
      <alignment horizontal="center" vertical="center"/>
      <protection hidden="1"/>
    </xf>
    <xf numFmtId="0" fontId="11" fillId="0" borderId="8" xfId="0" applyFont="1" applyBorder="1" applyAlignment="1" applyProtection="1">
      <alignment horizontal="center" vertical="center"/>
      <protection hidden="1"/>
    </xf>
    <xf numFmtId="0" fontId="11" fillId="0" borderId="3" xfId="0" applyFont="1" applyBorder="1" applyAlignment="1" applyProtection="1">
      <alignment horizontal="center" vertical="center"/>
      <protection hidden="1"/>
    </xf>
    <xf numFmtId="20" fontId="11" fillId="0" borderId="14" xfId="0" applyNumberFormat="1" applyFont="1" applyBorder="1" applyAlignment="1" applyProtection="1">
      <alignment horizontal="center" vertical="center"/>
      <protection hidden="1"/>
    </xf>
    <xf numFmtId="20" fontId="11" fillId="0" borderId="3" xfId="0" applyNumberFormat="1" applyFont="1" applyBorder="1" applyAlignment="1" applyProtection="1">
      <alignment horizontal="center" vertical="center"/>
      <protection hidden="1"/>
    </xf>
    <xf numFmtId="20" fontId="11" fillId="0" borderId="15" xfId="0" applyNumberFormat="1" applyFont="1" applyBorder="1" applyAlignment="1" applyProtection="1">
      <alignment horizontal="center" vertical="center"/>
      <protection hidden="1"/>
    </xf>
    <xf numFmtId="0" fontId="11" fillId="0" borderId="31" xfId="0" applyFont="1" applyBorder="1" applyAlignment="1" applyProtection="1">
      <alignment horizontal="center" vertical="center"/>
      <protection hidden="1"/>
    </xf>
    <xf numFmtId="0" fontId="11" fillId="0" borderId="29" xfId="0" applyFont="1" applyBorder="1" applyAlignment="1" applyProtection="1">
      <alignment horizontal="center" vertical="center"/>
      <protection hidden="1"/>
    </xf>
    <xf numFmtId="20" fontId="11" fillId="0" borderId="28" xfId="0" applyNumberFormat="1" applyFont="1" applyBorder="1" applyAlignment="1" applyProtection="1">
      <alignment horizontal="center" vertical="center"/>
      <protection hidden="1"/>
    </xf>
    <xf numFmtId="20" fontId="11" fillId="0" borderId="29" xfId="0" applyNumberFormat="1" applyFont="1" applyBorder="1" applyAlignment="1" applyProtection="1">
      <alignment horizontal="center" vertical="center"/>
      <protection hidden="1"/>
    </xf>
    <xf numFmtId="20" fontId="11" fillId="0" borderId="30" xfId="0" applyNumberFormat="1" applyFont="1" applyBorder="1" applyAlignment="1" applyProtection="1">
      <alignment horizontal="center" vertical="center"/>
      <protection hidden="1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4" borderId="9" xfId="0" applyFont="1" applyFill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20" fontId="11" fillId="4" borderId="28" xfId="0" applyNumberFormat="1" applyFont="1" applyFill="1" applyBorder="1" applyAlignment="1" applyProtection="1">
      <alignment horizontal="center" vertical="center"/>
      <protection hidden="1"/>
    </xf>
    <xf numFmtId="20" fontId="11" fillId="4" borderId="29" xfId="0" applyNumberFormat="1" applyFont="1" applyFill="1" applyBorder="1" applyAlignment="1" applyProtection="1">
      <alignment horizontal="center" vertical="center"/>
      <protection hidden="1"/>
    </xf>
    <xf numFmtId="20" fontId="11" fillId="4" borderId="30" xfId="0" applyNumberFormat="1" applyFont="1" applyFill="1" applyBorder="1" applyAlignment="1" applyProtection="1">
      <alignment horizontal="center" vertical="center"/>
      <protection hidden="1"/>
    </xf>
    <xf numFmtId="20" fontId="11" fillId="4" borderId="14" xfId="0" applyNumberFormat="1" applyFont="1" applyFill="1" applyBorder="1" applyAlignment="1" applyProtection="1">
      <alignment horizontal="center" vertical="center"/>
      <protection hidden="1"/>
    </xf>
    <xf numFmtId="20" fontId="11" fillId="4" borderId="3" xfId="0" applyNumberFormat="1" applyFont="1" applyFill="1" applyBorder="1" applyAlignment="1" applyProtection="1">
      <alignment horizontal="center" vertical="center"/>
      <protection hidden="1"/>
    </xf>
    <xf numFmtId="20" fontId="11" fillId="4" borderId="15" xfId="0" applyNumberFormat="1" applyFont="1" applyFill="1" applyBorder="1" applyAlignment="1" applyProtection="1">
      <alignment horizontal="center" vertical="center"/>
      <protection hidden="1"/>
    </xf>
    <xf numFmtId="20" fontId="11" fillId="0" borderId="18" xfId="0" applyNumberFormat="1" applyFont="1" applyBorder="1" applyAlignment="1" applyProtection="1">
      <alignment horizontal="center" vertical="center"/>
      <protection hidden="1"/>
    </xf>
    <xf numFmtId="20" fontId="11" fillId="0" borderId="2" xfId="0" applyNumberFormat="1" applyFont="1" applyBorder="1" applyAlignment="1" applyProtection="1">
      <alignment horizontal="center" vertical="center"/>
      <protection hidden="1"/>
    </xf>
    <xf numFmtId="20" fontId="11" fillId="0" borderId="17" xfId="0" applyNumberFormat="1" applyFont="1" applyBorder="1" applyAlignment="1" applyProtection="1">
      <alignment horizontal="center" vertical="center"/>
      <protection hidden="1"/>
    </xf>
    <xf numFmtId="164" fontId="11" fillId="4" borderId="28" xfId="0" applyNumberFormat="1" applyFont="1" applyFill="1" applyBorder="1" applyAlignment="1" applyProtection="1">
      <alignment horizontal="right" vertical="center"/>
      <protection locked="0"/>
    </xf>
    <xf numFmtId="164" fontId="11" fillId="4" borderId="29" xfId="0" applyNumberFormat="1" applyFont="1" applyFill="1" applyBorder="1" applyAlignment="1" applyProtection="1">
      <alignment horizontal="right" vertical="center"/>
      <protection locked="0"/>
    </xf>
    <xf numFmtId="164" fontId="11" fillId="4" borderId="14" xfId="0" applyNumberFormat="1" applyFont="1" applyFill="1" applyBorder="1" applyAlignment="1" applyProtection="1">
      <alignment horizontal="right" vertical="center"/>
      <protection locked="0"/>
    </xf>
    <xf numFmtId="164" fontId="11" fillId="4" borderId="3" xfId="0" applyNumberFormat="1" applyFont="1" applyFill="1" applyBorder="1" applyAlignment="1" applyProtection="1">
      <alignment horizontal="right" vertical="center"/>
      <protection locked="0"/>
    </xf>
    <xf numFmtId="20" fontId="11" fillId="4" borderId="16" xfId="0" applyNumberFormat="1" applyFont="1" applyFill="1" applyBorder="1" applyAlignment="1" applyProtection="1">
      <alignment horizontal="center" vertical="center"/>
      <protection hidden="1"/>
    </xf>
    <xf numFmtId="20" fontId="11" fillId="4" borderId="1" xfId="0" applyNumberFormat="1" applyFont="1" applyFill="1" applyBorder="1" applyAlignment="1" applyProtection="1">
      <alignment horizontal="center" vertical="center"/>
      <protection hidden="1"/>
    </xf>
    <xf numFmtId="20" fontId="11" fillId="4" borderId="5" xfId="0" applyNumberFormat="1" applyFont="1" applyFill="1" applyBorder="1" applyAlignment="1" applyProtection="1">
      <alignment horizontal="center" vertical="center"/>
      <protection hidden="1"/>
    </xf>
    <xf numFmtId="164" fontId="11" fillId="3" borderId="14" xfId="0" applyNumberFormat="1" applyFont="1" applyFill="1" applyBorder="1" applyAlignment="1" applyProtection="1">
      <alignment horizontal="right" vertical="center"/>
      <protection locked="0"/>
    </xf>
    <xf numFmtId="164" fontId="11" fillId="3" borderId="3" xfId="0" applyNumberFormat="1" applyFont="1" applyFill="1" applyBorder="1" applyAlignment="1" applyProtection="1">
      <alignment horizontal="right" vertical="center"/>
      <protection locked="0"/>
    </xf>
    <xf numFmtId="20" fontId="11" fillId="0" borderId="34" xfId="0" applyNumberFormat="1" applyFont="1" applyBorder="1" applyAlignment="1" applyProtection="1">
      <alignment horizontal="center" vertical="center"/>
      <protection hidden="1"/>
    </xf>
    <xf numFmtId="20" fontId="11" fillId="0" borderId="33" xfId="0" applyNumberFormat="1" applyFont="1" applyBorder="1" applyAlignment="1" applyProtection="1">
      <alignment horizontal="center" vertical="center"/>
      <protection hidden="1"/>
    </xf>
    <xf numFmtId="20" fontId="11" fillId="0" borderId="35" xfId="0" applyNumberFormat="1" applyFont="1" applyBorder="1" applyAlignment="1" applyProtection="1">
      <alignment horizontal="center" vertical="center"/>
      <protection hidden="1"/>
    </xf>
    <xf numFmtId="0" fontId="11" fillId="0" borderId="32" xfId="0" applyFont="1" applyBorder="1" applyAlignment="1" applyProtection="1">
      <alignment horizontal="center" vertical="center"/>
      <protection hidden="1"/>
    </xf>
    <xf numFmtId="0" fontId="11" fillId="0" borderId="33" xfId="0" applyFont="1" applyBorder="1" applyAlignment="1" applyProtection="1">
      <alignment horizontal="center" vertical="center"/>
      <protection hidden="1"/>
    </xf>
    <xf numFmtId="0" fontId="11" fillId="3" borderId="6" xfId="0" applyFont="1" applyFill="1" applyBorder="1" applyAlignment="1" applyProtection="1">
      <alignment horizontal="center" vertical="center"/>
      <protection hidden="1"/>
    </xf>
    <xf numFmtId="0" fontId="11" fillId="3" borderId="2" xfId="0" applyFont="1" applyFill="1" applyBorder="1" applyAlignment="1" applyProtection="1">
      <alignment horizontal="center" vertical="center"/>
      <protection hidden="1"/>
    </xf>
    <xf numFmtId="0" fontId="11" fillId="4" borderId="8" xfId="0" applyFont="1" applyFill="1" applyBorder="1" applyAlignment="1" applyProtection="1">
      <alignment horizontal="center" vertical="center"/>
      <protection hidden="1"/>
    </xf>
    <xf numFmtId="0" fontId="11" fillId="4" borderId="3" xfId="0" applyFont="1" applyFill="1" applyBorder="1" applyAlignment="1" applyProtection="1">
      <alignment horizontal="center" vertical="center"/>
      <protection hidden="1"/>
    </xf>
    <xf numFmtId="0" fontId="11" fillId="4" borderId="31" xfId="0" applyFont="1" applyFill="1" applyBorder="1" applyAlignment="1" applyProtection="1">
      <alignment horizontal="center" vertical="center"/>
      <protection hidden="1"/>
    </xf>
    <xf numFmtId="0" fontId="11" fillId="4" borderId="29" xfId="0" applyFont="1" applyFill="1" applyBorder="1" applyAlignment="1" applyProtection="1">
      <alignment horizontal="center" vertical="center"/>
      <protection hidden="1"/>
    </xf>
    <xf numFmtId="0" fontId="11" fillId="4" borderId="10" xfId="0" applyFont="1" applyFill="1" applyBorder="1" applyAlignment="1" applyProtection="1">
      <alignment horizontal="center" vertical="center"/>
      <protection hidden="1"/>
    </xf>
    <xf numFmtId="0" fontId="11" fillId="4" borderId="1" xfId="0" applyFont="1" applyFill="1" applyBorder="1" applyAlignment="1" applyProtection="1">
      <alignment horizontal="center" vertical="center"/>
      <protection hidden="1"/>
    </xf>
    <xf numFmtId="0" fontId="11" fillId="0" borderId="6" xfId="0" applyFont="1" applyBorder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11" fillId="3" borderId="23" xfId="0" applyFont="1" applyFill="1" applyBorder="1" applyAlignment="1" applyProtection="1">
      <alignment horizontal="center" vertical="center"/>
      <protection hidden="1"/>
    </xf>
    <xf numFmtId="0" fontId="11" fillId="3" borderId="24" xfId="0" applyFont="1" applyFill="1" applyBorder="1" applyAlignment="1" applyProtection="1">
      <alignment horizontal="center" vertical="center"/>
      <protection hidden="1"/>
    </xf>
    <xf numFmtId="0" fontId="11" fillId="3" borderId="8" xfId="0" applyFont="1" applyFill="1" applyBorder="1" applyAlignment="1" applyProtection="1">
      <alignment horizontal="center" vertical="center"/>
      <protection hidden="1"/>
    </xf>
    <xf numFmtId="0" fontId="11" fillId="3" borderId="3" xfId="0" applyFont="1" applyFill="1" applyBorder="1" applyAlignment="1" applyProtection="1">
      <alignment horizontal="center" vertical="center"/>
      <protection hidden="1"/>
    </xf>
    <xf numFmtId="20" fontId="11" fillId="3" borderId="26" xfId="0" applyNumberFormat="1" applyFont="1" applyFill="1" applyBorder="1" applyAlignment="1" applyProtection="1">
      <alignment horizontal="center" vertical="center"/>
      <protection hidden="1"/>
    </xf>
    <xf numFmtId="20" fontId="11" fillId="3" borderId="24" xfId="0" applyNumberFormat="1" applyFont="1" applyFill="1" applyBorder="1" applyAlignment="1" applyProtection="1">
      <alignment horizontal="center" vertical="center"/>
      <protection hidden="1"/>
    </xf>
    <xf numFmtId="20" fontId="11" fillId="3" borderId="25" xfId="0" applyNumberFormat="1" applyFont="1" applyFill="1" applyBorder="1" applyAlignment="1" applyProtection="1">
      <alignment horizontal="center" vertical="center"/>
      <protection hidden="1"/>
    </xf>
    <xf numFmtId="20" fontId="11" fillId="3" borderId="14" xfId="0" applyNumberFormat="1" applyFont="1" applyFill="1" applyBorder="1" applyAlignment="1" applyProtection="1">
      <alignment horizontal="center" vertical="center"/>
      <protection hidden="1"/>
    </xf>
    <xf numFmtId="20" fontId="11" fillId="3" borderId="3" xfId="0" applyNumberFormat="1" applyFont="1" applyFill="1" applyBorder="1" applyAlignment="1" applyProtection="1">
      <alignment horizontal="center" vertical="center"/>
      <protection hidden="1"/>
    </xf>
    <xf numFmtId="20" fontId="11" fillId="3" borderId="15" xfId="0" applyNumberFormat="1" applyFont="1" applyFill="1" applyBorder="1" applyAlignment="1" applyProtection="1">
      <alignment horizontal="center" vertical="center"/>
      <protection hidden="1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1" fillId="3" borderId="11" xfId="0" applyFont="1" applyFill="1" applyBorder="1" applyAlignment="1" applyProtection="1">
      <alignment horizontal="center" vertical="center"/>
      <protection locked="0"/>
    </xf>
    <xf numFmtId="20" fontId="11" fillId="3" borderId="16" xfId="0" applyNumberFormat="1" applyFont="1" applyFill="1" applyBorder="1" applyAlignment="1" applyProtection="1">
      <alignment horizontal="center" vertical="center"/>
      <protection hidden="1"/>
    </xf>
    <xf numFmtId="20" fontId="11" fillId="3" borderId="1" xfId="0" applyNumberFormat="1" applyFont="1" applyFill="1" applyBorder="1" applyAlignment="1" applyProtection="1">
      <alignment horizontal="center" vertical="center"/>
      <protection hidden="1"/>
    </xf>
    <xf numFmtId="20" fontId="11" fillId="3" borderId="5" xfId="0" applyNumberFormat="1" applyFont="1" applyFill="1" applyBorder="1" applyAlignment="1" applyProtection="1">
      <alignment horizontal="center" vertical="center"/>
      <protection hidden="1"/>
    </xf>
    <xf numFmtId="20" fontId="11" fillId="3" borderId="18" xfId="0" applyNumberFormat="1" applyFont="1" applyFill="1" applyBorder="1" applyAlignment="1" applyProtection="1">
      <alignment horizontal="center" vertical="center"/>
      <protection hidden="1"/>
    </xf>
    <xf numFmtId="20" fontId="11" fillId="3" borderId="2" xfId="0" applyNumberFormat="1" applyFont="1" applyFill="1" applyBorder="1" applyAlignment="1" applyProtection="1">
      <alignment horizontal="center" vertical="center"/>
      <protection hidden="1"/>
    </xf>
    <xf numFmtId="20" fontId="11" fillId="3" borderId="17" xfId="0" applyNumberFormat="1" applyFont="1" applyFill="1" applyBorder="1" applyAlignment="1" applyProtection="1">
      <alignment horizontal="center" vertical="center"/>
      <protection hidden="1"/>
    </xf>
    <xf numFmtId="164" fontId="11" fillId="3" borderId="18" xfId="0" applyNumberFormat="1" applyFont="1" applyFill="1" applyBorder="1" applyAlignment="1" applyProtection="1">
      <alignment horizontal="right" vertical="center"/>
      <protection locked="0"/>
    </xf>
    <xf numFmtId="164" fontId="11" fillId="3" borderId="2" xfId="0" applyNumberFormat="1" applyFont="1" applyFill="1" applyBorder="1" applyAlignment="1" applyProtection="1">
      <alignment horizontal="right" vertical="center"/>
      <protection locked="0"/>
    </xf>
    <xf numFmtId="0" fontId="11" fillId="3" borderId="10" xfId="0" applyFont="1" applyFill="1" applyBorder="1" applyAlignment="1" applyProtection="1">
      <alignment horizontal="center" vertical="center"/>
      <protection hidden="1"/>
    </xf>
    <xf numFmtId="0" fontId="11" fillId="3" borderId="1" xfId="0" applyFont="1" applyFill="1" applyBorder="1" applyAlignment="1" applyProtection="1">
      <alignment horizontal="center" vertical="center"/>
      <protection hidden="1"/>
    </xf>
    <xf numFmtId="164" fontId="11" fillId="3" borderId="26" xfId="0" applyNumberFormat="1" applyFont="1" applyFill="1" applyBorder="1" applyAlignment="1" applyProtection="1">
      <alignment horizontal="right" vertical="center"/>
      <protection locked="0"/>
    </xf>
    <xf numFmtId="164" fontId="11" fillId="3" borderId="24" xfId="0" applyNumberFormat="1" applyFont="1" applyFill="1" applyBorder="1" applyAlignment="1" applyProtection="1">
      <alignment horizontal="right" vertical="center"/>
      <protection locked="0"/>
    </xf>
    <xf numFmtId="0" fontId="11" fillId="3" borderId="24" xfId="0" applyFont="1" applyFill="1" applyBorder="1" applyAlignment="1" applyProtection="1">
      <alignment horizontal="center" vertical="center"/>
      <protection locked="0"/>
    </xf>
    <xf numFmtId="0" fontId="11" fillId="3" borderId="27" xfId="0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left" vertical="center" shrinkToFit="1"/>
      <protection locked="0"/>
    </xf>
    <xf numFmtId="0" fontId="11" fillId="0" borderId="1" xfId="0" applyFont="1" applyBorder="1" applyAlignment="1" applyProtection="1">
      <alignment horizontal="left" vertical="center" shrinkToFit="1"/>
      <protection locked="0"/>
    </xf>
    <xf numFmtId="0" fontId="11" fillId="0" borderId="11" xfId="0" applyFont="1" applyBorder="1" applyAlignment="1" applyProtection="1">
      <alignment horizontal="left" vertical="center" shrinkToFit="1"/>
      <protection locked="0"/>
    </xf>
    <xf numFmtId="0" fontId="11" fillId="0" borderId="0" xfId="0" applyFont="1" applyAlignment="1" applyProtection="1">
      <alignment horizontal="center" vertical="center"/>
      <protection hidden="1"/>
    </xf>
    <xf numFmtId="165" fontId="9" fillId="0" borderId="0" xfId="0" applyNumberFormat="1" applyFont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hidden="1"/>
    </xf>
    <xf numFmtId="0" fontId="11" fillId="2" borderId="2" xfId="0" applyFont="1" applyFill="1" applyBorder="1" applyAlignment="1" applyProtection="1">
      <alignment horizontal="center" vertical="center"/>
      <protection hidden="1"/>
    </xf>
    <xf numFmtId="0" fontId="11" fillId="2" borderId="7" xfId="0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20" fontId="9" fillId="0" borderId="0" xfId="0" applyNumberFormat="1" applyFont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167" fontId="20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right" vertical="center"/>
      <protection hidden="1"/>
    </xf>
    <xf numFmtId="165" fontId="9" fillId="0" borderId="0" xfId="0" applyNumberFormat="1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left" vertical="center" shrinkToFit="1"/>
      <protection locked="0"/>
    </xf>
    <xf numFmtId="0" fontId="11" fillId="0" borderId="3" xfId="0" applyFont="1" applyBorder="1" applyAlignment="1" applyProtection="1">
      <alignment horizontal="left" vertical="center" shrinkToFit="1"/>
      <protection locked="0"/>
    </xf>
    <xf numFmtId="0" fontId="11" fillId="0" borderId="9" xfId="0" applyFont="1" applyBorder="1" applyAlignment="1" applyProtection="1">
      <alignment horizontal="left" vertical="center" shrinkToFit="1"/>
      <protection locked="0"/>
    </xf>
    <xf numFmtId="0" fontId="19" fillId="0" borderId="36" xfId="0" applyFont="1" applyBorder="1" applyAlignment="1" applyProtection="1">
      <alignment horizontal="center" vertical="center"/>
      <protection hidden="1"/>
    </xf>
    <xf numFmtId="0" fontId="19" fillId="0" borderId="37" xfId="0" applyFont="1" applyBorder="1" applyAlignment="1" applyProtection="1">
      <alignment horizontal="center" vertical="center"/>
      <protection hidden="1"/>
    </xf>
    <xf numFmtId="0" fontId="19" fillId="0" borderId="38" xfId="0" applyFont="1" applyBorder="1" applyAlignment="1" applyProtection="1">
      <alignment horizontal="center" vertical="center"/>
      <protection hidden="1"/>
    </xf>
    <xf numFmtId="0" fontId="19" fillId="0" borderId="23" xfId="0" applyFont="1" applyBorder="1" applyAlignment="1" applyProtection="1">
      <alignment horizontal="center" vertical="center"/>
      <protection hidden="1"/>
    </xf>
    <xf numFmtId="0" fontId="19" fillId="0" borderId="24" xfId="0" applyFont="1" applyBorder="1" applyAlignment="1" applyProtection="1">
      <alignment horizontal="center" vertical="center"/>
      <protection hidden="1"/>
    </xf>
    <xf numFmtId="0" fontId="19" fillId="0" borderId="27" xfId="0" applyFont="1" applyBorder="1" applyAlignment="1" applyProtection="1">
      <alignment horizontal="center" vertical="center"/>
      <protection hidden="1"/>
    </xf>
    <xf numFmtId="0" fontId="10" fillId="4" borderId="0" xfId="0" applyFont="1" applyFill="1" applyAlignment="1" applyProtection="1">
      <alignment horizontal="center" vertical="center" wrapText="1"/>
      <protection hidden="1"/>
    </xf>
    <xf numFmtId="0" fontId="10" fillId="3" borderId="0" xfId="0" applyFont="1" applyFill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21" fillId="0" borderId="0" xfId="0" applyFont="1" applyAlignment="1">
      <alignment horizontal="center" vertical="center" wrapText="1"/>
    </xf>
    <xf numFmtId="0" fontId="11" fillId="3" borderId="5" xfId="0" applyFont="1" applyFill="1" applyBorder="1" applyAlignment="1" applyProtection="1">
      <alignment horizontal="center" vertical="center"/>
      <protection hidden="1"/>
    </xf>
    <xf numFmtId="0" fontId="11" fillId="3" borderId="25" xfId="0" applyFont="1" applyFill="1" applyBorder="1" applyAlignment="1" applyProtection="1">
      <alignment horizontal="center" vertical="center"/>
      <protection hidden="1"/>
    </xf>
    <xf numFmtId="0" fontId="11" fillId="3" borderId="15" xfId="0" applyFont="1" applyFill="1" applyBorder="1" applyAlignment="1" applyProtection="1">
      <alignment horizontal="center" vertical="center"/>
      <protection hidden="1"/>
    </xf>
    <xf numFmtId="0" fontId="11" fillId="3" borderId="17" xfId="0" applyFont="1" applyFill="1" applyBorder="1" applyAlignment="1" applyProtection="1">
      <alignment horizontal="center" vertical="center"/>
      <protection hidden="1"/>
    </xf>
    <xf numFmtId="0" fontId="11" fillId="4" borderId="15" xfId="0" applyFont="1" applyFill="1" applyBorder="1" applyAlignment="1" applyProtection="1">
      <alignment horizontal="center" vertical="center"/>
      <protection hidden="1"/>
    </xf>
    <xf numFmtId="0" fontId="11" fillId="4" borderId="5" xfId="0" applyFont="1" applyFill="1" applyBorder="1" applyAlignment="1" applyProtection="1">
      <alignment horizontal="center" vertical="center"/>
      <protection hidden="1"/>
    </xf>
    <xf numFmtId="0" fontId="11" fillId="4" borderId="30" xfId="0" applyFont="1" applyFill="1" applyBorder="1" applyAlignment="1" applyProtection="1">
      <alignment horizontal="center" vertical="center"/>
      <protection hidden="1"/>
    </xf>
    <xf numFmtId="0" fontId="11" fillId="0" borderId="5" xfId="0" applyFont="1" applyBorder="1" applyAlignment="1" applyProtection="1">
      <alignment horizontal="center" vertical="center"/>
      <protection hidden="1"/>
    </xf>
    <xf numFmtId="0" fontId="11" fillId="0" borderId="30" xfId="0" applyFont="1" applyBorder="1" applyAlignment="1" applyProtection="1">
      <alignment horizontal="center" vertical="center"/>
      <protection hidden="1"/>
    </xf>
    <xf numFmtId="0" fontId="11" fillId="0" borderId="15" xfId="0" applyFont="1" applyBorder="1" applyAlignment="1" applyProtection="1">
      <alignment horizontal="center" vertical="center"/>
      <protection hidden="1"/>
    </xf>
    <xf numFmtId="0" fontId="11" fillId="0" borderId="17" xfId="0" applyFont="1" applyBorder="1" applyAlignment="1" applyProtection="1">
      <alignment horizontal="center" vertical="center"/>
      <protection hidden="1"/>
    </xf>
    <xf numFmtId="0" fontId="11" fillId="0" borderId="35" xfId="0" applyFont="1" applyBorder="1" applyAlignment="1" applyProtection="1">
      <alignment horizontal="center" vertical="center"/>
      <protection hidden="1"/>
    </xf>
    <xf numFmtId="0" fontId="9" fillId="2" borderId="20" xfId="0" applyFont="1" applyFill="1" applyBorder="1" applyAlignment="1" applyProtection="1">
      <alignment horizontal="center" vertical="center"/>
      <protection hidden="1"/>
    </xf>
    <xf numFmtId="0" fontId="9" fillId="2" borderId="19" xfId="0" applyFont="1" applyFill="1" applyBorder="1" applyAlignment="1" applyProtection="1">
      <alignment horizontal="center" vertical="center"/>
      <protection hidden="1"/>
    </xf>
    <xf numFmtId="0" fontId="9" fillId="2" borderId="21" xfId="0" applyFont="1" applyFill="1" applyBorder="1" applyAlignment="1" applyProtection="1">
      <alignment horizontal="center" vertical="center"/>
      <protection hidden="1"/>
    </xf>
    <xf numFmtId="0" fontId="9" fillId="2" borderId="22" xfId="0" applyFont="1" applyFill="1" applyBorder="1" applyAlignment="1" applyProtection="1">
      <alignment horizontal="center" vertical="center"/>
      <protection hidden="1"/>
    </xf>
  </cellXfs>
  <cellStyles count="1">
    <cellStyle name="Standard" xfId="0" builtinId="0"/>
  </cellStyles>
  <dxfs count="32"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31750</xdr:colOff>
      <xdr:row>16</xdr:row>
      <xdr:rowOff>0</xdr:rowOff>
    </xdr:from>
    <xdr:to>
      <xdr:col>48</xdr:col>
      <xdr:colOff>77159</xdr:colOff>
      <xdr:row>20</xdr:row>
      <xdr:rowOff>80690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C37D086-AE0B-F85B-BDF6-BDE4316C2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1250" y="3185583"/>
          <a:ext cx="2267909" cy="10120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0</xdr:colOff>
      <xdr:row>16</xdr:row>
      <xdr:rowOff>0</xdr:rowOff>
    </xdr:from>
    <xdr:to>
      <xdr:col>48</xdr:col>
      <xdr:colOff>124784</xdr:colOff>
      <xdr:row>20</xdr:row>
      <xdr:rowOff>97624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F331D90-3DCE-4161-B1EB-A207A39D4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4875" y="3181350"/>
          <a:ext cx="2267909" cy="1012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AB2D8-C66D-4DC0-83D9-1DB7993D7BE4}">
  <sheetPr codeName="Tabelle1">
    <pageSetUpPr fitToPage="1"/>
  </sheetPr>
  <dimension ref="A1:ES143"/>
  <sheetViews>
    <sheetView topLeftCell="A28" zoomScale="90" zoomScaleNormal="90" workbookViewId="0">
      <selection activeCell="BP72" sqref="BP72"/>
    </sheetView>
  </sheetViews>
  <sheetFormatPr baseColWidth="10" defaultColWidth="0" defaultRowHeight="12.75" zeroHeight="1" x14ac:dyDescent="0.2"/>
  <cols>
    <col min="1" max="72" width="2.140625" style="2" customWidth="1"/>
    <col min="73" max="149" width="0" style="2" hidden="1" customWidth="1"/>
    <col min="150" max="16384" width="2.140625" style="2" hidden="1"/>
  </cols>
  <sheetData>
    <row r="1" spans="2:72" s="3" customFormat="1" ht="7.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</row>
    <row r="2" spans="2:72" s="3" customFormat="1" ht="33" x14ac:dyDescent="0.2">
      <c r="B2" s="199" t="s">
        <v>32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1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</row>
    <row r="3" spans="2:72" s="5" customFormat="1" ht="27" x14ac:dyDescent="0.2">
      <c r="B3" s="202" t="s">
        <v>33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</row>
    <row r="4" spans="2:72" s="6" customFormat="1" ht="20.45" customHeight="1" x14ac:dyDescent="0.2">
      <c r="B4" s="203" t="s">
        <v>34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3"/>
      <c r="AI4" s="203"/>
      <c r="AJ4" s="203"/>
      <c r="AK4" s="203"/>
      <c r="AL4" s="203"/>
      <c r="AM4" s="203"/>
      <c r="AN4" s="203"/>
      <c r="AO4" s="203"/>
      <c r="AP4" s="203"/>
      <c r="AQ4" s="203"/>
      <c r="AR4" s="203"/>
      <c r="AS4" s="203"/>
    </row>
    <row r="5" spans="2:72" s="6" customFormat="1" ht="6.2" customHeight="1" x14ac:dyDescent="0.2"/>
    <row r="6" spans="2:72" s="8" customFormat="1" ht="18" x14ac:dyDescent="0.2">
      <c r="B6" s="204">
        <v>45822</v>
      </c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204"/>
      <c r="AR6" s="204"/>
      <c r="AS6" s="204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</row>
    <row r="7" spans="2:72" s="8" customFormat="1" ht="15" x14ac:dyDescent="0.2"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</row>
    <row r="8" spans="2:72" s="8" customFormat="1" ht="18" x14ac:dyDescent="0.2">
      <c r="B8" s="33"/>
      <c r="C8" s="33"/>
      <c r="D8" s="33"/>
      <c r="E8" s="33"/>
      <c r="F8" s="33"/>
      <c r="G8" s="33"/>
      <c r="H8" s="33"/>
      <c r="I8" s="33"/>
      <c r="J8" s="33"/>
      <c r="K8" s="203" t="s">
        <v>35</v>
      </c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33"/>
      <c r="AL8" s="33"/>
      <c r="AM8" s="33"/>
      <c r="AN8" s="33"/>
      <c r="AO8" s="33"/>
      <c r="AP8" s="33"/>
      <c r="AQ8" s="33"/>
      <c r="AR8" s="33"/>
      <c r="AS8" s="33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</row>
    <row r="9" spans="2:72" s="6" customFormat="1" ht="6.2" customHeight="1" x14ac:dyDescent="0.2"/>
    <row r="10" spans="2:72" s="6" customFormat="1" ht="6.2" customHeight="1" x14ac:dyDescent="0.2"/>
    <row r="11" spans="2:72" s="9" customFormat="1" ht="15" x14ac:dyDescent="0.2">
      <c r="C11" s="197" t="s">
        <v>0</v>
      </c>
      <c r="D11" s="197"/>
      <c r="E11" s="197"/>
      <c r="F11" s="197"/>
      <c r="G11" s="197"/>
      <c r="H11" s="197"/>
      <c r="I11" s="198">
        <v>0.41666666666666669</v>
      </c>
      <c r="J11" s="198"/>
      <c r="K11" s="198"/>
      <c r="L11" s="198"/>
      <c r="M11" s="9" t="s">
        <v>1</v>
      </c>
      <c r="U11" s="31" t="s">
        <v>2</v>
      </c>
      <c r="V11" s="207">
        <v>1</v>
      </c>
      <c r="W11" s="207"/>
      <c r="X11" s="33" t="s">
        <v>3</v>
      </c>
      <c r="Y11" s="206">
        <v>8</v>
      </c>
      <c r="Z11" s="206"/>
      <c r="AA11" s="206"/>
      <c r="AB11" s="206"/>
      <c r="AC11" s="206"/>
      <c r="AD11" s="205" t="str">
        <f>IF(V11=2,"Halbzeit:","")</f>
        <v/>
      </c>
      <c r="AE11" s="205"/>
      <c r="AF11" s="205"/>
      <c r="AG11" s="205"/>
      <c r="AH11" s="205"/>
      <c r="AI11" s="205"/>
      <c r="AJ11" s="206"/>
      <c r="AK11" s="206"/>
      <c r="AL11" s="206"/>
      <c r="AM11" s="206"/>
      <c r="AN11" s="206"/>
      <c r="AO11" s="197" t="s">
        <v>4</v>
      </c>
      <c r="AP11" s="197"/>
      <c r="AQ11" s="197"/>
      <c r="AR11" s="197"/>
      <c r="AS11" s="197"/>
      <c r="AT11" s="197"/>
      <c r="AU11" s="197"/>
      <c r="AV11" s="197"/>
      <c r="AW11" s="197"/>
      <c r="AX11" s="193">
        <v>12</v>
      </c>
      <c r="AY11" s="193"/>
      <c r="AZ11" s="193"/>
      <c r="BA11" s="193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</row>
    <row r="12" spans="2:72" s="9" customFormat="1" ht="15" x14ac:dyDescent="0.2">
      <c r="C12" s="31"/>
      <c r="D12" s="31"/>
      <c r="E12" s="31"/>
      <c r="F12" s="31"/>
      <c r="G12" s="31"/>
      <c r="H12" s="31"/>
      <c r="I12" s="35"/>
      <c r="J12" s="35"/>
      <c r="K12" s="35"/>
      <c r="L12" s="35"/>
      <c r="U12" s="31"/>
      <c r="V12" s="33"/>
      <c r="W12" s="33"/>
      <c r="X12" s="33"/>
      <c r="Y12" s="34"/>
      <c r="Z12" s="34"/>
      <c r="AA12" s="34"/>
      <c r="AB12" s="34"/>
      <c r="AC12" s="34"/>
      <c r="AD12" s="10"/>
      <c r="AE12" s="10"/>
      <c r="AF12" s="10"/>
      <c r="AG12" s="10"/>
      <c r="AH12" s="10"/>
      <c r="AI12" s="10"/>
      <c r="AJ12" s="11"/>
      <c r="AK12" s="11"/>
      <c r="AL12" s="11"/>
      <c r="AM12" s="11"/>
      <c r="AN12" s="11"/>
      <c r="AO12" s="31"/>
      <c r="AP12" s="31"/>
      <c r="AQ12" s="31"/>
      <c r="AR12" s="31"/>
      <c r="AS12" s="31"/>
      <c r="AT12" s="31"/>
      <c r="AU12" s="31"/>
      <c r="AV12" s="31"/>
      <c r="AW12" s="31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</row>
    <row r="13" spans="2:72" s="9" customFormat="1" ht="15" x14ac:dyDescent="0.2">
      <c r="C13" s="31"/>
      <c r="D13" s="31"/>
      <c r="E13" s="31"/>
      <c r="F13" s="31"/>
      <c r="G13" s="31"/>
      <c r="H13" s="31"/>
      <c r="I13" s="35"/>
      <c r="J13" s="35"/>
      <c r="K13" s="35"/>
      <c r="L13" s="35"/>
      <c r="U13" s="31"/>
      <c r="V13" s="33"/>
      <c r="W13" s="33"/>
      <c r="X13" s="33"/>
      <c r="Y13" s="34"/>
      <c r="Z13" s="34"/>
      <c r="AA13" s="34"/>
      <c r="AB13" s="34"/>
      <c r="AC13" s="34"/>
      <c r="AD13" s="10"/>
      <c r="AE13" s="10"/>
      <c r="AF13" s="10"/>
      <c r="AG13" s="10"/>
      <c r="AH13" s="10"/>
      <c r="AI13" s="10"/>
      <c r="AJ13" s="11"/>
      <c r="AK13" s="11"/>
      <c r="AL13" s="11"/>
      <c r="AM13" s="11"/>
      <c r="AN13" s="11"/>
      <c r="AO13" s="31"/>
      <c r="AP13" s="31"/>
      <c r="AQ13" s="31"/>
      <c r="AR13" s="31"/>
      <c r="AS13" s="31"/>
      <c r="AT13" s="31"/>
      <c r="AU13" s="31"/>
      <c r="AV13" s="31"/>
      <c r="AW13" s="31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</row>
    <row r="14" spans="2:72" s="3" customFormat="1" ht="13.15" customHeight="1" x14ac:dyDescent="0.2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</row>
    <row r="15" spans="2:72" s="12" customFormat="1" ht="18" customHeight="1" x14ac:dyDescent="0.2">
      <c r="C15" s="27" t="s">
        <v>5</v>
      </c>
    </row>
    <row r="16" spans="2:72" s="12" customFormat="1" ht="18" customHeight="1" thickBot="1" x14ac:dyDescent="0.25"/>
    <row r="17" spans="3:72" s="12" customFormat="1" ht="18" customHeight="1" x14ac:dyDescent="0.2">
      <c r="K17" s="194" t="s">
        <v>6</v>
      </c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6"/>
    </row>
    <row r="18" spans="3:72" s="12" customFormat="1" ht="18" customHeight="1" x14ac:dyDescent="0.2">
      <c r="J18" s="20">
        <v>1</v>
      </c>
      <c r="K18" s="189" t="s">
        <v>7</v>
      </c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1"/>
    </row>
    <row r="19" spans="3:72" s="12" customFormat="1" ht="18" customHeight="1" x14ac:dyDescent="0.2">
      <c r="J19" s="20">
        <v>2</v>
      </c>
      <c r="K19" s="189" t="s">
        <v>8</v>
      </c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1"/>
    </row>
    <row r="20" spans="3:72" s="12" customFormat="1" ht="18" customHeight="1" x14ac:dyDescent="0.2">
      <c r="J20" s="20">
        <v>3</v>
      </c>
      <c r="K20" s="189" t="s">
        <v>9</v>
      </c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1"/>
    </row>
    <row r="21" spans="3:72" s="12" customFormat="1" ht="18" customHeight="1" x14ac:dyDescent="0.2">
      <c r="J21" s="20">
        <v>4</v>
      </c>
      <c r="K21" s="189" t="s">
        <v>10</v>
      </c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1"/>
    </row>
    <row r="22" spans="3:72" s="12" customFormat="1" ht="18" customHeight="1" x14ac:dyDescent="0.2">
      <c r="J22" s="20">
        <v>5</v>
      </c>
      <c r="K22" s="189" t="s">
        <v>11</v>
      </c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1"/>
    </row>
    <row r="23" spans="3:72" s="12" customFormat="1" ht="18" customHeight="1" x14ac:dyDescent="0.2">
      <c r="J23" s="20">
        <v>6</v>
      </c>
      <c r="K23" s="189" t="s">
        <v>12</v>
      </c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1"/>
    </row>
    <row r="24" spans="3:72" s="12" customFormat="1" ht="18" customHeight="1" thickBot="1" x14ac:dyDescent="0.25">
      <c r="J24" s="20">
        <v>7</v>
      </c>
      <c r="K24" s="189" t="s">
        <v>13</v>
      </c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1"/>
    </row>
    <row r="25" spans="3:72" s="12" customFormat="1" ht="18" customHeight="1" x14ac:dyDescent="0.2">
      <c r="J25" s="20">
        <v>8</v>
      </c>
      <c r="K25" s="189" t="s">
        <v>14</v>
      </c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1"/>
      <c r="AF25" s="211" t="s">
        <v>30</v>
      </c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  <c r="AS25" s="212"/>
      <c r="AT25" s="212"/>
      <c r="AU25" s="212"/>
      <c r="AV25" s="212"/>
      <c r="AW25" s="212"/>
      <c r="AX25" s="212"/>
      <c r="AY25" s="212"/>
      <c r="AZ25" s="212"/>
      <c r="BA25" s="212"/>
      <c r="BB25" s="213"/>
    </row>
    <row r="26" spans="3:72" s="12" customFormat="1" ht="18" customHeight="1" thickBot="1" x14ac:dyDescent="0.25">
      <c r="J26" s="20">
        <v>9</v>
      </c>
      <c r="K26" s="189" t="s">
        <v>15</v>
      </c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1"/>
      <c r="AF26" s="214" t="s">
        <v>31</v>
      </c>
      <c r="AG26" s="215"/>
      <c r="AH26" s="215"/>
      <c r="AI26" s="215"/>
      <c r="AJ26" s="215"/>
      <c r="AK26" s="215"/>
      <c r="AL26" s="215"/>
      <c r="AM26" s="215"/>
      <c r="AN26" s="215"/>
      <c r="AO26" s="215"/>
      <c r="AP26" s="215"/>
      <c r="AQ26" s="215"/>
      <c r="AR26" s="215"/>
      <c r="AS26" s="215"/>
      <c r="AT26" s="215"/>
      <c r="AU26" s="215"/>
      <c r="AV26" s="215"/>
      <c r="AW26" s="215"/>
      <c r="AX26" s="215"/>
      <c r="AY26" s="215"/>
      <c r="AZ26" s="215"/>
      <c r="BA26" s="215"/>
      <c r="BB26" s="216"/>
    </row>
    <row r="27" spans="3:72" s="12" customFormat="1" ht="18" customHeight="1" thickBot="1" x14ac:dyDescent="0.25">
      <c r="J27" s="20">
        <v>10</v>
      </c>
      <c r="K27" s="208" t="s">
        <v>16</v>
      </c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10"/>
    </row>
    <row r="28" spans="3:72" s="12" customFormat="1" ht="18" customHeight="1" x14ac:dyDescent="0.2">
      <c r="J28" s="20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</row>
    <row r="29" spans="3:72" s="12" customFormat="1" ht="18" customHeight="1" x14ac:dyDescent="0.2">
      <c r="C29" s="27" t="s">
        <v>36</v>
      </c>
      <c r="J29" s="192" t="s">
        <v>37</v>
      </c>
      <c r="K29" s="192"/>
      <c r="L29" s="192"/>
      <c r="M29" s="192"/>
      <c r="N29" s="192"/>
      <c r="O29" s="192"/>
      <c r="P29" s="192"/>
      <c r="Q29" s="192"/>
      <c r="R29" s="192"/>
      <c r="S29" s="192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</row>
    <row r="30" spans="3:72" s="12" customFormat="1" ht="18" customHeight="1" thickBot="1" x14ac:dyDescent="0.25"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</row>
    <row r="31" spans="3:72" s="12" customFormat="1" ht="18" customHeight="1" thickBot="1" x14ac:dyDescent="0.25">
      <c r="C31" s="111" t="s">
        <v>38</v>
      </c>
      <c r="D31" s="68"/>
      <c r="E31" s="66" t="s">
        <v>17</v>
      </c>
      <c r="F31" s="67"/>
      <c r="G31" s="67"/>
      <c r="H31" s="68"/>
      <c r="I31" s="66" t="s">
        <v>18</v>
      </c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8"/>
      <c r="AT31" s="66" t="s">
        <v>19</v>
      </c>
      <c r="AU31" s="67"/>
      <c r="AV31" s="67"/>
      <c r="AW31" s="67"/>
      <c r="AX31" s="67"/>
      <c r="AY31" s="22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</row>
    <row r="32" spans="3:72" s="12" customFormat="1" ht="18" customHeight="1" x14ac:dyDescent="0.2">
      <c r="C32" s="94">
        <v>1</v>
      </c>
      <c r="D32" s="95"/>
      <c r="E32" s="96">
        <f>I11</f>
        <v>0.41666666666666669</v>
      </c>
      <c r="F32" s="97"/>
      <c r="G32" s="97"/>
      <c r="H32" s="98"/>
      <c r="I32" s="78" t="str">
        <f>K18</f>
        <v>Mannschaft 1</v>
      </c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29" t="s">
        <v>23</v>
      </c>
      <c r="AB32" s="79" t="str">
        <f>K27</f>
        <v>Mannschaft 10</v>
      </c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105"/>
      <c r="AT32" s="106"/>
      <c r="AU32" s="107"/>
      <c r="AV32" s="107"/>
      <c r="AW32" s="101"/>
      <c r="AX32" s="101"/>
      <c r="AY32" s="22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</row>
    <row r="33" spans="3:72" s="12" customFormat="1" ht="18" customHeight="1" x14ac:dyDescent="0.2">
      <c r="C33" s="94">
        <v>2</v>
      </c>
      <c r="D33" s="95"/>
      <c r="E33" s="96">
        <f>I11</f>
        <v>0.41666666666666669</v>
      </c>
      <c r="F33" s="97"/>
      <c r="G33" s="97"/>
      <c r="H33" s="98"/>
      <c r="I33" s="71" t="str">
        <f>K19</f>
        <v>Mannschaft 2</v>
      </c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29" t="s">
        <v>23</v>
      </c>
      <c r="AB33" s="69" t="str">
        <f>K26</f>
        <v>Mannschaft 9</v>
      </c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70"/>
      <c r="AT33" s="75"/>
      <c r="AU33" s="76"/>
      <c r="AV33" s="76"/>
      <c r="AW33" s="99"/>
      <c r="AX33" s="99"/>
      <c r="AY33" s="22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</row>
    <row r="34" spans="3:72" s="12" customFormat="1" ht="18" customHeight="1" x14ac:dyDescent="0.2">
      <c r="C34" s="94">
        <v>3</v>
      </c>
      <c r="D34" s="95"/>
      <c r="E34" s="96">
        <f>I11</f>
        <v>0.41666666666666669</v>
      </c>
      <c r="F34" s="97"/>
      <c r="G34" s="97"/>
      <c r="H34" s="98"/>
      <c r="I34" s="71" t="str">
        <f>K20</f>
        <v>Mannschaft 3</v>
      </c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29" t="s">
        <v>23</v>
      </c>
      <c r="AB34" s="69" t="str">
        <f>K25</f>
        <v>Mannschaft 8</v>
      </c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70"/>
      <c r="AT34" s="75"/>
      <c r="AU34" s="76"/>
      <c r="AV34" s="76"/>
      <c r="AW34" s="99"/>
      <c r="AX34" s="99"/>
      <c r="AY34" s="22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</row>
    <row r="35" spans="3:72" s="12" customFormat="1" ht="18" customHeight="1" thickBot="1" x14ac:dyDescent="0.25">
      <c r="C35" s="112">
        <v>4</v>
      </c>
      <c r="D35" s="113"/>
      <c r="E35" s="114">
        <f>I11</f>
        <v>0.41666666666666669</v>
      </c>
      <c r="F35" s="115"/>
      <c r="G35" s="115"/>
      <c r="H35" s="116"/>
      <c r="I35" s="80" t="str">
        <f>K21</f>
        <v>Mannschaft 4</v>
      </c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28" t="s">
        <v>23</v>
      </c>
      <c r="AB35" s="81" t="str">
        <f>K24</f>
        <v>Mannschaft 7</v>
      </c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2"/>
      <c r="AT35" s="77"/>
      <c r="AU35" s="74"/>
      <c r="AV35" s="74"/>
      <c r="AW35" s="122"/>
      <c r="AX35" s="123"/>
      <c r="AY35" s="22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</row>
    <row r="36" spans="3:72" s="12" customFormat="1" ht="18" customHeight="1" x14ac:dyDescent="0.2">
      <c r="C36" s="158">
        <v>1</v>
      </c>
      <c r="D36" s="159"/>
      <c r="E36" s="133">
        <f>E32+TEXT($V$11*($Y$11/1440)+($AJ$11/1440)+($AX$11/1440),"hh:mm")</f>
        <v>0.43055555555555558</v>
      </c>
      <c r="F36" s="134"/>
      <c r="G36" s="134"/>
      <c r="H36" s="135"/>
      <c r="I36" s="78" t="str">
        <f>K22</f>
        <v>Mannschaft 5</v>
      </c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30" t="s">
        <v>23</v>
      </c>
      <c r="AB36" s="79" t="str">
        <f>K23</f>
        <v>Mannschaft 6</v>
      </c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105"/>
      <c r="AT36" s="106"/>
      <c r="AU36" s="107"/>
      <c r="AV36" s="107"/>
      <c r="AW36" s="101"/>
      <c r="AX36" s="102"/>
      <c r="AY36" s="22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</row>
    <row r="37" spans="3:72" s="12" customFormat="1" ht="18" customHeight="1" x14ac:dyDescent="0.2">
      <c r="C37" s="117">
        <v>3</v>
      </c>
      <c r="D37" s="118"/>
      <c r="E37" s="119">
        <f>E32+TEXT($V$11*($Y$11/1440)+($AJ$11/1440)+($AX$11/1440),"hh:mm")</f>
        <v>0.43055555555555558</v>
      </c>
      <c r="F37" s="120"/>
      <c r="G37" s="120"/>
      <c r="H37" s="121"/>
      <c r="I37" s="83" t="str">
        <f>K27</f>
        <v>Mannschaft 10</v>
      </c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38" t="s">
        <v>23</v>
      </c>
      <c r="AB37" s="84" t="str">
        <f>K19</f>
        <v>Mannschaft 2</v>
      </c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5"/>
      <c r="AT37" s="72"/>
      <c r="AU37" s="73"/>
      <c r="AV37" s="73"/>
      <c r="AW37" s="100"/>
      <c r="AX37" s="100"/>
      <c r="AY37" s="22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</row>
    <row r="38" spans="3:72" s="12" customFormat="1" ht="18" customHeight="1" x14ac:dyDescent="0.2">
      <c r="C38" s="94">
        <v>2</v>
      </c>
      <c r="D38" s="95"/>
      <c r="E38" s="96">
        <f>E32+TEXT($V$11*($Y$11/1440)+($AJ$11/1440)+($AX$11/1440),"hh:mm")</f>
        <v>0.43055555555555558</v>
      </c>
      <c r="F38" s="97"/>
      <c r="G38" s="97"/>
      <c r="H38" s="98"/>
      <c r="I38" s="71" t="str">
        <f>K18</f>
        <v>Mannschaft 1</v>
      </c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29" t="s">
        <v>23</v>
      </c>
      <c r="AB38" s="69" t="str">
        <f>K20</f>
        <v>Mannschaft 3</v>
      </c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70"/>
      <c r="AT38" s="75"/>
      <c r="AU38" s="76"/>
      <c r="AV38" s="76"/>
      <c r="AW38" s="99"/>
      <c r="AX38" s="99"/>
      <c r="AY38" s="22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</row>
    <row r="39" spans="3:72" s="12" customFormat="1" ht="18" customHeight="1" thickBot="1" x14ac:dyDescent="0.25">
      <c r="C39" s="112">
        <v>4</v>
      </c>
      <c r="D39" s="113"/>
      <c r="E39" s="114">
        <f>E32+TEXT($V$11*($Y$11/1440)+($AJ$11/1440)+($AX$11/1440),"hh:mm")</f>
        <v>0.43055555555555558</v>
      </c>
      <c r="F39" s="115"/>
      <c r="G39" s="115"/>
      <c r="H39" s="116"/>
      <c r="I39" s="80" t="str">
        <f>K26</f>
        <v>Mannschaft 9</v>
      </c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28" t="s">
        <v>23</v>
      </c>
      <c r="AB39" s="81" t="str">
        <f>K21</f>
        <v>Mannschaft 4</v>
      </c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2"/>
      <c r="AT39" s="77"/>
      <c r="AU39" s="74"/>
      <c r="AV39" s="74"/>
      <c r="AW39" s="122"/>
      <c r="AX39" s="123"/>
      <c r="AY39" s="22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</row>
    <row r="40" spans="3:72" s="12" customFormat="1" ht="18" customHeight="1" x14ac:dyDescent="0.2">
      <c r="C40" s="117">
        <v>3</v>
      </c>
      <c r="D40" s="118"/>
      <c r="E40" s="119">
        <f t="shared" ref="E40:E52" si="0">E39+TEXT($V$11*($Y$11/1440)+($AJ$11/1440)+($AX$11/1440),"hh:mm")</f>
        <v>0.44444444444444448</v>
      </c>
      <c r="F40" s="120"/>
      <c r="G40" s="120"/>
      <c r="H40" s="121"/>
      <c r="I40" s="83" t="str">
        <f>K25</f>
        <v>Mannschaft 8</v>
      </c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38" t="s">
        <v>23</v>
      </c>
      <c r="AB40" s="84" t="str">
        <f>K22</f>
        <v>Mannschaft 5</v>
      </c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5"/>
      <c r="AT40" s="72"/>
      <c r="AU40" s="73"/>
      <c r="AV40" s="73"/>
      <c r="AW40" s="100"/>
      <c r="AX40" s="100"/>
      <c r="AY40" s="22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</row>
    <row r="41" spans="3:72" s="12" customFormat="1" ht="18" customHeight="1" x14ac:dyDescent="0.2">
      <c r="C41" s="94">
        <v>1</v>
      </c>
      <c r="D41" s="95"/>
      <c r="E41" s="96">
        <f>E39+TEXT($V$11*($Y$11/1440)+($AJ$11/1440)+($AX$11/1440),"hh:mm")</f>
        <v>0.44444444444444448</v>
      </c>
      <c r="F41" s="97"/>
      <c r="G41" s="97"/>
      <c r="H41" s="98"/>
      <c r="I41" s="71" t="str">
        <f>K23</f>
        <v>Mannschaft 6</v>
      </c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29" t="s">
        <v>23</v>
      </c>
      <c r="AB41" s="69" t="str">
        <f>K24</f>
        <v>Mannschaft 7</v>
      </c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70"/>
      <c r="AT41" s="75"/>
      <c r="AU41" s="76"/>
      <c r="AV41" s="76"/>
      <c r="AW41" s="99"/>
      <c r="AX41" s="124"/>
      <c r="AY41" s="22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</row>
    <row r="42" spans="3:72" s="12" customFormat="1" ht="18" customHeight="1" x14ac:dyDescent="0.2">
      <c r="C42" s="117">
        <v>4</v>
      </c>
      <c r="D42" s="118"/>
      <c r="E42" s="119">
        <f>E39+TEXT($V$11*($Y$11/1440)+($AJ$11/1440)+($AX$11/1440),"hh:mm")</f>
        <v>0.44444444444444448</v>
      </c>
      <c r="F42" s="120"/>
      <c r="G42" s="120"/>
      <c r="H42" s="121"/>
      <c r="I42" s="83" t="str">
        <f>K20</f>
        <v>Mannschaft 3</v>
      </c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38" t="s">
        <v>23</v>
      </c>
      <c r="AB42" s="84" t="str">
        <f>K27</f>
        <v>Mannschaft 10</v>
      </c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5"/>
      <c r="AT42" s="72"/>
      <c r="AU42" s="73"/>
      <c r="AV42" s="73"/>
      <c r="AW42" s="100"/>
      <c r="AX42" s="100"/>
      <c r="AY42" s="22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</row>
    <row r="43" spans="3:72" s="12" customFormat="1" ht="18" customHeight="1" thickBot="1" x14ac:dyDescent="0.25">
      <c r="C43" s="112">
        <v>2</v>
      </c>
      <c r="D43" s="113"/>
      <c r="E43" s="114">
        <f>E39+TEXT($V$11*($Y$11/1440)+($AJ$11/1440)+($AX$11/1440),"hh:mm")</f>
        <v>0.44444444444444448</v>
      </c>
      <c r="F43" s="115"/>
      <c r="G43" s="115"/>
      <c r="H43" s="116"/>
      <c r="I43" s="80" t="str">
        <f>K19</f>
        <v>Mannschaft 2</v>
      </c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28" t="s">
        <v>23</v>
      </c>
      <c r="AB43" s="81" t="str">
        <f>K21</f>
        <v>Mannschaft 4</v>
      </c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2"/>
      <c r="AT43" s="77"/>
      <c r="AU43" s="74"/>
      <c r="AV43" s="74"/>
      <c r="AW43" s="122"/>
      <c r="AX43" s="123"/>
      <c r="AY43" s="22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</row>
    <row r="44" spans="3:72" s="12" customFormat="1" ht="18" customHeight="1" x14ac:dyDescent="0.2">
      <c r="C44" s="117">
        <v>3</v>
      </c>
      <c r="D44" s="118"/>
      <c r="E44" s="119">
        <f t="shared" si="0"/>
        <v>0.45833333333333337</v>
      </c>
      <c r="F44" s="120"/>
      <c r="G44" s="120"/>
      <c r="H44" s="121"/>
      <c r="I44" s="83" t="str">
        <f>K22</f>
        <v>Mannschaft 5</v>
      </c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38" t="s">
        <v>23</v>
      </c>
      <c r="AB44" s="84" t="str">
        <f>K18</f>
        <v>Mannschaft 1</v>
      </c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5"/>
      <c r="AT44" s="72"/>
      <c r="AU44" s="73"/>
      <c r="AV44" s="73"/>
      <c r="AW44" s="100"/>
      <c r="AX44" s="100"/>
      <c r="AY44" s="22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</row>
    <row r="45" spans="3:72" s="12" customFormat="1" ht="18" customHeight="1" x14ac:dyDescent="0.2">
      <c r="C45" s="94">
        <v>4</v>
      </c>
      <c r="D45" s="95"/>
      <c r="E45" s="96">
        <f>E43+TEXT($V$11*($Y$11/1440)+($AJ$11/1440)+($AX$11/1440),"hh:mm")</f>
        <v>0.45833333333333337</v>
      </c>
      <c r="F45" s="97"/>
      <c r="G45" s="97"/>
      <c r="H45" s="98"/>
      <c r="I45" s="71" t="str">
        <f>K26</f>
        <v>Mannschaft 9</v>
      </c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29" t="s">
        <v>23</v>
      </c>
      <c r="AB45" s="69" t="str">
        <f>K23</f>
        <v>Mannschaft 6</v>
      </c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70"/>
      <c r="AT45" s="75"/>
      <c r="AU45" s="76"/>
      <c r="AV45" s="76"/>
      <c r="AW45" s="99"/>
      <c r="AX45" s="99"/>
      <c r="AY45" s="22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</row>
    <row r="46" spans="3:72" s="12" customFormat="1" ht="18" customHeight="1" x14ac:dyDescent="0.2">
      <c r="C46" s="94">
        <v>1</v>
      </c>
      <c r="D46" s="95"/>
      <c r="E46" s="96">
        <f>E43+TEXT($V$11*($Y$11/1440)+($AJ$11/1440)+($AX$11/1440),"hh:mm")</f>
        <v>0.45833333333333337</v>
      </c>
      <c r="F46" s="97"/>
      <c r="G46" s="97"/>
      <c r="H46" s="98"/>
      <c r="I46" s="69" t="str">
        <f>K24</f>
        <v>Mannschaft 7</v>
      </c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29" t="s">
        <v>23</v>
      </c>
      <c r="AB46" s="69" t="str">
        <f>K25</f>
        <v>Mannschaft 8</v>
      </c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70"/>
      <c r="AT46" s="76"/>
      <c r="AU46" s="76"/>
      <c r="AV46" s="76"/>
      <c r="AW46" s="99"/>
      <c r="AX46" s="124"/>
      <c r="AY46" s="22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</row>
    <row r="47" spans="3:72" s="12" customFormat="1" ht="18" customHeight="1" thickBot="1" x14ac:dyDescent="0.25">
      <c r="C47" s="112">
        <v>2</v>
      </c>
      <c r="D47" s="113"/>
      <c r="E47" s="114">
        <f>E43+TEXT($V$11*($Y$11/1440)+($AJ$11/1440)+($AX$11/1440),"hh:mm")</f>
        <v>0.45833333333333337</v>
      </c>
      <c r="F47" s="115"/>
      <c r="G47" s="115"/>
      <c r="H47" s="116"/>
      <c r="I47" s="81" t="str">
        <f>K21</f>
        <v>Mannschaft 4</v>
      </c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28" t="s">
        <v>23</v>
      </c>
      <c r="AB47" s="81" t="str">
        <f>K27</f>
        <v>Mannschaft 10</v>
      </c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2"/>
      <c r="AT47" s="74"/>
      <c r="AU47" s="74"/>
      <c r="AV47" s="74"/>
      <c r="AW47" s="122"/>
      <c r="AX47" s="123"/>
      <c r="AY47" s="22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</row>
    <row r="48" spans="3:72" s="12" customFormat="1" ht="18" customHeight="1" x14ac:dyDescent="0.2">
      <c r="C48" s="117">
        <v>1</v>
      </c>
      <c r="D48" s="118"/>
      <c r="E48" s="119">
        <f t="shared" si="0"/>
        <v>0.47222222222222227</v>
      </c>
      <c r="F48" s="120"/>
      <c r="G48" s="120"/>
      <c r="H48" s="121"/>
      <c r="I48" s="83" t="str">
        <f>K20</f>
        <v>Mannschaft 3</v>
      </c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38" t="s">
        <v>23</v>
      </c>
      <c r="AB48" s="84" t="str">
        <f>K22</f>
        <v>Mannschaft 5</v>
      </c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5"/>
      <c r="AT48" s="72"/>
      <c r="AU48" s="73"/>
      <c r="AV48" s="73"/>
      <c r="AW48" s="100"/>
      <c r="AX48" s="100"/>
      <c r="AY48" s="22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</row>
    <row r="49" spans="3:72" s="12" customFormat="1" ht="18" customHeight="1" x14ac:dyDescent="0.2">
      <c r="C49" s="94">
        <v>3</v>
      </c>
      <c r="D49" s="95"/>
      <c r="E49" s="96">
        <f>E47+TEXT($V$11*($Y$11/1440)+($AJ$11/1440)+($AX$11/1440),"hh:mm")</f>
        <v>0.47222222222222227</v>
      </c>
      <c r="F49" s="97"/>
      <c r="G49" s="97"/>
      <c r="H49" s="98"/>
      <c r="I49" s="71" t="str">
        <f>K23</f>
        <v>Mannschaft 6</v>
      </c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29" t="s">
        <v>23</v>
      </c>
      <c r="AB49" s="69" t="str">
        <f>K19</f>
        <v>Mannschaft 2</v>
      </c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70"/>
      <c r="AT49" s="75"/>
      <c r="AU49" s="76"/>
      <c r="AV49" s="76"/>
      <c r="AW49" s="99"/>
      <c r="AX49" s="99"/>
      <c r="AY49" s="22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</row>
    <row r="50" spans="3:72" s="12" customFormat="1" ht="18" customHeight="1" x14ac:dyDescent="0.2">
      <c r="C50" s="94">
        <v>4</v>
      </c>
      <c r="D50" s="95"/>
      <c r="E50" s="96">
        <f>E47+TEXT($V$11*($Y$11/1440)+($AJ$11/1440)+($AX$11/1440),"hh:mm")</f>
        <v>0.47222222222222227</v>
      </c>
      <c r="F50" s="97"/>
      <c r="G50" s="97"/>
      <c r="H50" s="98"/>
      <c r="I50" s="71" t="str">
        <f>K18</f>
        <v>Mannschaft 1</v>
      </c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29" t="s">
        <v>23</v>
      </c>
      <c r="AB50" s="69" t="str">
        <f>K24</f>
        <v>Mannschaft 7</v>
      </c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70"/>
      <c r="AT50" s="75"/>
      <c r="AU50" s="76"/>
      <c r="AV50" s="76"/>
      <c r="AW50" s="99"/>
      <c r="AX50" s="99"/>
      <c r="AY50" s="22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</row>
    <row r="51" spans="3:72" s="12" customFormat="1" ht="18" customHeight="1" thickBot="1" x14ac:dyDescent="0.25">
      <c r="C51" s="112">
        <v>2</v>
      </c>
      <c r="D51" s="113"/>
      <c r="E51" s="114">
        <f>E47+TEXT($V$11*($Y$11/1440)+($AJ$11/1440)+($AX$11/1440),"hh:mm")</f>
        <v>0.47222222222222227</v>
      </c>
      <c r="F51" s="115"/>
      <c r="G51" s="115"/>
      <c r="H51" s="116"/>
      <c r="I51" s="80" t="str">
        <f>K25</f>
        <v>Mannschaft 8</v>
      </c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28" t="s">
        <v>23</v>
      </c>
      <c r="AB51" s="81" t="str">
        <f>K26</f>
        <v>Mannschaft 9</v>
      </c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2"/>
      <c r="AT51" s="77"/>
      <c r="AU51" s="74"/>
      <c r="AV51" s="74"/>
      <c r="AW51" s="122"/>
      <c r="AX51" s="122"/>
      <c r="AY51" s="22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</row>
    <row r="52" spans="3:72" s="12" customFormat="1" ht="18" customHeight="1" x14ac:dyDescent="0.2">
      <c r="C52" s="158">
        <v>1</v>
      </c>
      <c r="D52" s="159"/>
      <c r="E52" s="119">
        <f t="shared" si="0"/>
        <v>0.48611111111111116</v>
      </c>
      <c r="F52" s="120"/>
      <c r="G52" s="120"/>
      <c r="H52" s="121"/>
      <c r="I52" s="78" t="str">
        <f>K27</f>
        <v>Mannschaft 10</v>
      </c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29" t="s">
        <v>23</v>
      </c>
      <c r="AB52" s="79" t="str">
        <f>K22</f>
        <v>Mannschaft 5</v>
      </c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105"/>
      <c r="AT52" s="106"/>
      <c r="AU52" s="107"/>
      <c r="AV52" s="107"/>
      <c r="AW52" s="101"/>
      <c r="AX52" s="101"/>
      <c r="AY52" s="22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</row>
    <row r="53" spans="3:72" s="12" customFormat="1" ht="18" customHeight="1" x14ac:dyDescent="0.2">
      <c r="C53" s="94">
        <v>2</v>
      </c>
      <c r="D53" s="95"/>
      <c r="E53" s="96">
        <f>E51+TEXT($V$11*($Y$11/1440)+($AJ$11/1440)+($AX$11/1440),"hh:mm")</f>
        <v>0.48611111111111116</v>
      </c>
      <c r="F53" s="97"/>
      <c r="G53" s="97"/>
      <c r="H53" s="98"/>
      <c r="I53" s="71" t="str">
        <f>K21</f>
        <v>Mannschaft 4</v>
      </c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29" t="s">
        <v>23</v>
      </c>
      <c r="AB53" s="69" t="str">
        <f>K23</f>
        <v>Mannschaft 6</v>
      </c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70"/>
      <c r="AT53" s="75"/>
      <c r="AU53" s="76"/>
      <c r="AV53" s="76"/>
      <c r="AW53" s="99"/>
      <c r="AX53" s="99"/>
      <c r="AY53" s="22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</row>
    <row r="54" spans="3:72" s="12" customFormat="1" ht="18" customHeight="1" x14ac:dyDescent="0.2">
      <c r="C54" s="94">
        <v>3</v>
      </c>
      <c r="D54" s="95"/>
      <c r="E54" s="96">
        <f>E51+TEXT($V$11*($Y$11/1440)+($AJ$11/1440)+($AX$11/1440),"hh:mm")</f>
        <v>0.48611111111111116</v>
      </c>
      <c r="F54" s="97"/>
      <c r="G54" s="97"/>
      <c r="H54" s="98"/>
      <c r="I54" s="71" t="str">
        <f>K24</f>
        <v>Mannschaft 7</v>
      </c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29" t="s">
        <v>23</v>
      </c>
      <c r="AB54" s="69" t="str">
        <f>K20</f>
        <v>Mannschaft 3</v>
      </c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70"/>
      <c r="AT54" s="75"/>
      <c r="AU54" s="76"/>
      <c r="AV54" s="76"/>
      <c r="AW54" s="99"/>
      <c r="AX54" s="99"/>
      <c r="AY54" s="22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</row>
    <row r="55" spans="3:72" s="12" customFormat="1" ht="18" customHeight="1" thickBot="1" x14ac:dyDescent="0.25">
      <c r="C55" s="148">
        <v>4</v>
      </c>
      <c r="D55" s="149"/>
      <c r="E55" s="145">
        <f>E51+TEXT($V$11*($Y$11/1440)+($AJ$11/1440)+($AX$11/1440),"hh:mm")</f>
        <v>0.48611111111111116</v>
      </c>
      <c r="F55" s="146"/>
      <c r="G55" s="146"/>
      <c r="H55" s="147"/>
      <c r="I55" s="110" t="str">
        <f>K19</f>
        <v>Mannschaft 2</v>
      </c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39" t="s">
        <v>23</v>
      </c>
      <c r="AB55" s="103" t="str">
        <f>K25</f>
        <v>Mannschaft 8</v>
      </c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4"/>
      <c r="AT55" s="108"/>
      <c r="AU55" s="109"/>
      <c r="AV55" s="109"/>
      <c r="AW55" s="126"/>
      <c r="AX55" s="126"/>
      <c r="AY55" s="22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</row>
    <row r="56" spans="3:72" s="12" customFormat="1" ht="18" customHeight="1" x14ac:dyDescent="0.2">
      <c r="C56" s="158">
        <v>3</v>
      </c>
      <c r="D56" s="159"/>
      <c r="E56" s="133">
        <f t="shared" ref="E56:E76" si="1">E55+TEXT($V$11*($Y$11/1440)+($AJ$11/1440)+($AX$11/1440),"hh:mm")</f>
        <v>0.5</v>
      </c>
      <c r="F56" s="134"/>
      <c r="G56" s="134"/>
      <c r="H56" s="135"/>
      <c r="I56" s="78" t="str">
        <f>K26</f>
        <v>Mannschaft 9</v>
      </c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30" t="s">
        <v>23</v>
      </c>
      <c r="AB56" s="79" t="str">
        <f>K18</f>
        <v>Mannschaft 1</v>
      </c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105"/>
      <c r="AT56" s="106"/>
      <c r="AU56" s="107"/>
      <c r="AV56" s="107"/>
      <c r="AW56" s="101"/>
      <c r="AX56" s="102"/>
      <c r="AY56" s="22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</row>
    <row r="57" spans="3:72" s="12" customFormat="1" ht="18" customHeight="1" x14ac:dyDescent="0.2">
      <c r="C57" s="117">
        <v>4</v>
      </c>
      <c r="D57" s="118"/>
      <c r="E57" s="119">
        <f>E55+TEXT($V$11*($Y$11/1440)+($AJ$11/1440)+($AX$11/1440),"hh:mm")</f>
        <v>0.5</v>
      </c>
      <c r="F57" s="120"/>
      <c r="G57" s="120"/>
      <c r="H57" s="121"/>
      <c r="I57" s="83" t="str">
        <f>K23</f>
        <v>Mannschaft 6</v>
      </c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38" t="s">
        <v>23</v>
      </c>
      <c r="AB57" s="84" t="str">
        <f>K27</f>
        <v>Mannschaft 10</v>
      </c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5"/>
      <c r="AT57" s="72"/>
      <c r="AU57" s="73"/>
      <c r="AV57" s="73"/>
      <c r="AW57" s="100"/>
      <c r="AX57" s="100"/>
      <c r="AY57" s="22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</row>
    <row r="58" spans="3:72" s="12" customFormat="1" ht="18" customHeight="1" x14ac:dyDescent="0.2">
      <c r="C58" s="94">
        <v>1</v>
      </c>
      <c r="D58" s="95"/>
      <c r="E58" s="96">
        <f>E55+TEXT($V$11*($Y$11/1440)+($AJ$11/1440)+($AX$11/1440),"hh:mm")</f>
        <v>0.5</v>
      </c>
      <c r="F58" s="97"/>
      <c r="G58" s="97"/>
      <c r="H58" s="98"/>
      <c r="I58" s="71" t="str">
        <f>K22</f>
        <v>Mannschaft 5</v>
      </c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29" t="s">
        <v>23</v>
      </c>
      <c r="AB58" s="69" t="str">
        <f>K24</f>
        <v>Mannschaft 7</v>
      </c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70"/>
      <c r="AT58" s="75"/>
      <c r="AU58" s="76"/>
      <c r="AV58" s="76"/>
      <c r="AW58" s="99"/>
      <c r="AX58" s="99"/>
      <c r="AY58" s="22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</row>
    <row r="59" spans="3:72" s="12" customFormat="1" ht="18" customHeight="1" thickBot="1" x14ac:dyDescent="0.25">
      <c r="C59" s="112">
        <v>2</v>
      </c>
      <c r="D59" s="113"/>
      <c r="E59" s="114">
        <f>E55+TEXT($V$11*($Y$11/1440)+($AJ$11/1440)+($AX$11/1440),"hh:mm")</f>
        <v>0.5</v>
      </c>
      <c r="F59" s="115"/>
      <c r="G59" s="115"/>
      <c r="H59" s="116"/>
      <c r="I59" s="80" t="str">
        <f>K25</f>
        <v>Mannschaft 8</v>
      </c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28" t="s">
        <v>23</v>
      </c>
      <c r="AB59" s="81" t="str">
        <f>K21</f>
        <v>Mannschaft 4</v>
      </c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2"/>
      <c r="AT59" s="77"/>
      <c r="AU59" s="74"/>
      <c r="AV59" s="74"/>
      <c r="AW59" s="122"/>
      <c r="AX59" s="123"/>
      <c r="AY59" s="22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</row>
    <row r="60" spans="3:72" s="12" customFormat="1" ht="18" customHeight="1" x14ac:dyDescent="0.2">
      <c r="C60" s="117">
        <v>1</v>
      </c>
      <c r="D60" s="118"/>
      <c r="E60" s="119">
        <f t="shared" si="1"/>
        <v>0.51388888888888884</v>
      </c>
      <c r="F60" s="120"/>
      <c r="G60" s="120"/>
      <c r="H60" s="121"/>
      <c r="I60" s="83" t="str">
        <f>K20</f>
        <v>Mannschaft 3</v>
      </c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38" t="s">
        <v>23</v>
      </c>
      <c r="AB60" s="84" t="str">
        <f>K26</f>
        <v>Mannschaft 9</v>
      </c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5"/>
      <c r="AT60" s="72"/>
      <c r="AU60" s="73"/>
      <c r="AV60" s="73"/>
      <c r="AW60" s="100"/>
      <c r="AX60" s="100"/>
      <c r="AY60" s="22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</row>
    <row r="61" spans="3:72" s="12" customFormat="1" ht="18" customHeight="1" x14ac:dyDescent="0.2">
      <c r="C61" s="94">
        <v>2</v>
      </c>
      <c r="D61" s="95"/>
      <c r="E61" s="96">
        <f>E59+TEXT($V$11*($Y$11/1440)+($AJ$11/1440)+($AX$11/1440),"hh:mm")</f>
        <v>0.51388888888888884</v>
      </c>
      <c r="F61" s="97"/>
      <c r="G61" s="97"/>
      <c r="H61" s="98"/>
      <c r="I61" s="71" t="str">
        <f>K18</f>
        <v>Mannschaft 1</v>
      </c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29" t="s">
        <v>23</v>
      </c>
      <c r="AB61" s="69" t="str">
        <f>K19</f>
        <v>Mannschaft 2</v>
      </c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70"/>
      <c r="AT61" s="75"/>
      <c r="AU61" s="76"/>
      <c r="AV61" s="76"/>
      <c r="AW61" s="99"/>
      <c r="AX61" s="124"/>
      <c r="AY61" s="22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</row>
    <row r="62" spans="3:72" s="12" customFormat="1" ht="18" customHeight="1" x14ac:dyDescent="0.2">
      <c r="C62" s="117">
        <v>3</v>
      </c>
      <c r="D62" s="118"/>
      <c r="E62" s="119">
        <f>E59+TEXT($V$11*($Y$11/1440)+($AJ$11/1440)+($AX$11/1440),"hh:mm")</f>
        <v>0.51388888888888884</v>
      </c>
      <c r="F62" s="120"/>
      <c r="G62" s="120"/>
      <c r="H62" s="121"/>
      <c r="I62" s="83" t="str">
        <f>K27</f>
        <v>Mannschaft 10</v>
      </c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38" t="s">
        <v>23</v>
      </c>
      <c r="AB62" s="84" t="str">
        <f>K24</f>
        <v>Mannschaft 7</v>
      </c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5"/>
      <c r="AT62" s="72"/>
      <c r="AU62" s="73"/>
      <c r="AV62" s="73"/>
      <c r="AW62" s="100"/>
      <c r="AX62" s="100"/>
      <c r="AY62" s="22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</row>
    <row r="63" spans="3:72" s="12" customFormat="1" ht="18" customHeight="1" thickBot="1" x14ac:dyDescent="0.25">
      <c r="C63" s="112">
        <v>4</v>
      </c>
      <c r="D63" s="113"/>
      <c r="E63" s="114">
        <f>E59+TEXT($V$11*($Y$11/1440)+($AJ$11/1440)+($AX$11/1440),"hh:mm")</f>
        <v>0.51388888888888884</v>
      </c>
      <c r="F63" s="115"/>
      <c r="G63" s="115"/>
      <c r="H63" s="116"/>
      <c r="I63" s="80" t="str">
        <f>K23</f>
        <v>Mannschaft 6</v>
      </c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28" t="s">
        <v>23</v>
      </c>
      <c r="AB63" s="81" t="str">
        <f>K25</f>
        <v>Mannschaft 8</v>
      </c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2"/>
      <c r="AT63" s="77"/>
      <c r="AU63" s="74"/>
      <c r="AV63" s="74"/>
      <c r="AW63" s="122"/>
      <c r="AX63" s="123"/>
      <c r="AY63" s="22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</row>
    <row r="64" spans="3:72" s="12" customFormat="1" ht="18" customHeight="1" x14ac:dyDescent="0.2">
      <c r="C64" s="117">
        <v>3</v>
      </c>
      <c r="D64" s="118"/>
      <c r="E64" s="119">
        <f t="shared" si="1"/>
        <v>0.52777777777777768</v>
      </c>
      <c r="F64" s="120"/>
      <c r="G64" s="120"/>
      <c r="H64" s="121"/>
      <c r="I64" s="83" t="str">
        <f>K26</f>
        <v>Mannschaft 9</v>
      </c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38" t="s">
        <v>23</v>
      </c>
      <c r="AB64" s="84" t="str">
        <f>K22</f>
        <v>Mannschaft 5</v>
      </c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5"/>
      <c r="AT64" s="72"/>
      <c r="AU64" s="73"/>
      <c r="AV64" s="73"/>
      <c r="AW64" s="100"/>
      <c r="AX64" s="100"/>
      <c r="AY64" s="22"/>
      <c r="BA64" s="219" t="s">
        <v>39</v>
      </c>
      <c r="BB64" s="220"/>
      <c r="BC64" s="220"/>
      <c r="BD64" s="220"/>
      <c r="BE64" s="220"/>
      <c r="BF64" s="220"/>
      <c r="BG64" s="220"/>
      <c r="BH64" s="220"/>
      <c r="BI64" s="220"/>
      <c r="BJ64" s="220"/>
      <c r="BK64" s="24"/>
      <c r="BL64" s="24"/>
      <c r="BM64" s="24"/>
      <c r="BN64" s="24"/>
      <c r="BO64" s="24"/>
      <c r="BP64" s="24"/>
      <c r="BQ64" s="24"/>
      <c r="BR64" s="24"/>
      <c r="BS64" s="24"/>
      <c r="BT64" s="24"/>
    </row>
    <row r="65" spans="2:72" s="12" customFormat="1" ht="18" customHeight="1" x14ac:dyDescent="0.2">
      <c r="C65" s="94">
        <v>4</v>
      </c>
      <c r="D65" s="95"/>
      <c r="E65" s="96">
        <f>E63+TEXT($V$11*($Y$11/1440)+($AJ$11/1440)+($AX$11/1440),"hh:mm")</f>
        <v>0.52777777777777768</v>
      </c>
      <c r="F65" s="97"/>
      <c r="G65" s="97"/>
      <c r="H65" s="98"/>
      <c r="I65" s="71" t="str">
        <f>K21</f>
        <v>Mannschaft 4</v>
      </c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29" t="s">
        <v>23</v>
      </c>
      <c r="AB65" s="69" t="str">
        <f>K18</f>
        <v>Mannschaft 1</v>
      </c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70"/>
      <c r="AT65" s="75"/>
      <c r="AU65" s="76"/>
      <c r="AV65" s="76"/>
      <c r="AW65" s="99"/>
      <c r="AX65" s="99"/>
      <c r="AY65" s="22"/>
      <c r="BA65" s="220"/>
      <c r="BB65" s="220"/>
      <c r="BC65" s="220"/>
      <c r="BD65" s="220"/>
      <c r="BE65" s="220"/>
      <c r="BF65" s="220"/>
      <c r="BG65" s="220"/>
      <c r="BH65" s="220"/>
      <c r="BI65" s="220"/>
      <c r="BJ65" s="220"/>
      <c r="BK65" s="24"/>
      <c r="BL65" s="24"/>
      <c r="BM65" s="24"/>
      <c r="BN65" s="24"/>
      <c r="BO65" s="24"/>
      <c r="BP65" s="24"/>
      <c r="BQ65" s="24"/>
      <c r="BR65" s="24"/>
      <c r="BS65" s="24"/>
      <c r="BT65" s="24"/>
    </row>
    <row r="66" spans="2:72" s="12" customFormat="1" ht="18" customHeight="1" x14ac:dyDescent="0.2">
      <c r="C66" s="94">
        <v>1</v>
      </c>
      <c r="D66" s="95"/>
      <c r="E66" s="96">
        <f>E63+TEXT($V$11*($Y$11/1440)+($AJ$11/1440)+($AX$11/1440),"hh:mm")</f>
        <v>0.52777777777777768</v>
      </c>
      <c r="F66" s="97"/>
      <c r="G66" s="97"/>
      <c r="H66" s="98"/>
      <c r="I66" s="71" t="str">
        <f>K19</f>
        <v>Mannschaft 2</v>
      </c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29" t="s">
        <v>23</v>
      </c>
      <c r="AB66" s="69" t="str">
        <f>K20</f>
        <v>Mannschaft 3</v>
      </c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70"/>
      <c r="AT66" s="75"/>
      <c r="AU66" s="76"/>
      <c r="AV66" s="76"/>
      <c r="AW66" s="99"/>
      <c r="AX66" s="124"/>
      <c r="AY66" s="22"/>
      <c r="BA66" s="220"/>
      <c r="BB66" s="220"/>
      <c r="BC66" s="220"/>
      <c r="BD66" s="220"/>
      <c r="BE66" s="220"/>
      <c r="BF66" s="220"/>
      <c r="BG66" s="220"/>
      <c r="BH66" s="220"/>
      <c r="BI66" s="220"/>
      <c r="BJ66" s="220"/>
      <c r="BK66" s="24"/>
      <c r="BL66" s="24"/>
      <c r="BM66" s="24"/>
      <c r="BN66" s="24"/>
      <c r="BO66" s="24"/>
      <c r="BP66" s="24"/>
      <c r="BQ66" s="24"/>
      <c r="BR66" s="24"/>
      <c r="BS66" s="24"/>
      <c r="BT66" s="24"/>
    </row>
    <row r="67" spans="2:72" s="12" customFormat="1" ht="18" customHeight="1" thickBot="1" x14ac:dyDescent="0.25">
      <c r="C67" s="152">
        <v>2</v>
      </c>
      <c r="D67" s="153"/>
      <c r="E67" s="130">
        <f>E63+TEXT($V$11*($Y$11/1440)+($AJ$11/1440)+($AX$11/1440),"hh:mm")</f>
        <v>0.52777777777777768</v>
      </c>
      <c r="F67" s="131"/>
      <c r="G67" s="131"/>
      <c r="H67" s="132"/>
      <c r="I67" s="53" t="str">
        <f>K25</f>
        <v>Mannschaft 8</v>
      </c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43" t="s">
        <v>23</v>
      </c>
      <c r="AB67" s="54" t="str">
        <f>K27</f>
        <v>Mannschaft 10</v>
      </c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5"/>
      <c r="AT67" s="138"/>
      <c r="AU67" s="139"/>
      <c r="AV67" s="139"/>
      <c r="AW67" s="62"/>
      <c r="AX67" s="125"/>
      <c r="AY67" s="22"/>
      <c r="BA67" s="217" t="s">
        <v>40</v>
      </c>
      <c r="BB67" s="217"/>
      <c r="BC67" s="217"/>
      <c r="BD67" s="217"/>
      <c r="BE67" s="217"/>
      <c r="BF67" s="217"/>
      <c r="BG67" s="217"/>
      <c r="BH67" s="217"/>
      <c r="BI67" s="217"/>
      <c r="BJ67" s="217"/>
      <c r="BK67" s="24"/>
      <c r="BL67" s="24"/>
      <c r="BM67" s="24"/>
      <c r="BN67" s="24"/>
      <c r="BO67" s="24"/>
      <c r="BP67" s="24"/>
      <c r="BQ67" s="24"/>
      <c r="BR67" s="24"/>
      <c r="BS67" s="24"/>
      <c r="BT67" s="24"/>
    </row>
    <row r="68" spans="2:72" s="12" customFormat="1" ht="18" customHeight="1" x14ac:dyDescent="0.2">
      <c r="C68" s="154">
        <v>1</v>
      </c>
      <c r="D68" s="155"/>
      <c r="E68" s="127">
        <f t="shared" si="1"/>
        <v>0.54166666666666652</v>
      </c>
      <c r="F68" s="128"/>
      <c r="G68" s="128"/>
      <c r="H68" s="129"/>
      <c r="I68" s="59" t="str">
        <f>K24</f>
        <v>Mannschaft 7</v>
      </c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44" t="s">
        <v>23</v>
      </c>
      <c r="AB68" s="60" t="str">
        <f>K26</f>
        <v>Mannschaft 9</v>
      </c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1"/>
      <c r="AT68" s="136"/>
      <c r="AU68" s="137"/>
      <c r="AV68" s="137"/>
      <c r="AW68" s="46"/>
      <c r="AX68" s="46"/>
      <c r="AY68" s="22"/>
      <c r="BA68" s="217"/>
      <c r="BB68" s="217"/>
      <c r="BC68" s="217"/>
      <c r="BD68" s="217"/>
      <c r="BE68" s="217"/>
      <c r="BF68" s="217"/>
      <c r="BG68" s="217"/>
      <c r="BH68" s="217"/>
      <c r="BI68" s="217"/>
      <c r="BJ68" s="217"/>
      <c r="BK68" s="24"/>
      <c r="BL68" s="24"/>
      <c r="BM68" s="24"/>
      <c r="BN68" s="24"/>
      <c r="BO68" s="24"/>
      <c r="BP68" s="24"/>
      <c r="BQ68" s="24"/>
      <c r="BR68" s="24"/>
      <c r="BS68" s="24"/>
      <c r="BT68" s="24"/>
    </row>
    <row r="69" spans="2:72" s="12" customFormat="1" ht="18" customHeight="1" x14ac:dyDescent="0.2">
      <c r="C69" s="156">
        <v>2</v>
      </c>
      <c r="D69" s="157"/>
      <c r="E69" s="140">
        <f>E67+TEXT($V$11*($Y$11/1440)+($AJ$11/1440)+($AX$11/1440),"hh:mm")</f>
        <v>0.54166666666666652</v>
      </c>
      <c r="F69" s="141"/>
      <c r="G69" s="141"/>
      <c r="H69" s="142"/>
      <c r="I69" s="50" t="str">
        <f>K18</f>
        <v>Mannschaft 1</v>
      </c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45" t="s">
        <v>23</v>
      </c>
      <c r="AB69" s="51" t="str">
        <f>K23</f>
        <v>Mannschaft 6</v>
      </c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2"/>
      <c r="AT69" s="89"/>
      <c r="AU69" s="90"/>
      <c r="AV69" s="90"/>
      <c r="AW69" s="188"/>
      <c r="AX69" s="188"/>
      <c r="AY69" s="22"/>
      <c r="BA69" s="217"/>
      <c r="BB69" s="217"/>
      <c r="BC69" s="217"/>
      <c r="BD69" s="217"/>
      <c r="BE69" s="217"/>
      <c r="BF69" s="217"/>
      <c r="BG69" s="217"/>
      <c r="BH69" s="217"/>
      <c r="BI69" s="217"/>
      <c r="BJ69" s="217"/>
      <c r="BK69" s="24"/>
      <c r="BL69" s="24"/>
      <c r="BM69" s="24"/>
      <c r="BN69" s="24"/>
      <c r="BO69" s="24"/>
      <c r="BP69" s="24"/>
      <c r="BQ69" s="24"/>
      <c r="BR69" s="24"/>
      <c r="BS69" s="24"/>
      <c r="BT69" s="24"/>
    </row>
    <row r="70" spans="2:72" s="12" customFormat="1" ht="18" customHeight="1" x14ac:dyDescent="0.2">
      <c r="C70" s="156">
        <v>3</v>
      </c>
      <c r="D70" s="157"/>
      <c r="E70" s="140">
        <f>E67+TEXT($V$11*($Y$11/1440)+($AJ$11/1440)+($AX$11/1440),"hh:mm")</f>
        <v>0.54166666666666652</v>
      </c>
      <c r="F70" s="141"/>
      <c r="G70" s="141"/>
      <c r="H70" s="142"/>
      <c r="I70" s="50" t="str">
        <f>K20</f>
        <v>Mannschaft 3</v>
      </c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45" t="s">
        <v>23</v>
      </c>
      <c r="AB70" s="51" t="str">
        <f>K21</f>
        <v>Mannschaft 4</v>
      </c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2"/>
      <c r="AT70" s="89"/>
      <c r="AU70" s="90"/>
      <c r="AV70" s="90"/>
      <c r="AW70" s="188"/>
      <c r="AX70" s="188"/>
      <c r="AY70" s="22"/>
      <c r="BA70" s="217"/>
      <c r="BB70" s="217"/>
      <c r="BC70" s="217"/>
      <c r="BD70" s="217"/>
      <c r="BE70" s="217"/>
      <c r="BF70" s="217"/>
      <c r="BG70" s="217"/>
      <c r="BH70" s="217"/>
      <c r="BI70" s="217"/>
      <c r="BJ70" s="217"/>
      <c r="BK70" s="24"/>
      <c r="BL70" s="24"/>
      <c r="BM70" s="24"/>
      <c r="BN70" s="24"/>
      <c r="BO70" s="24"/>
      <c r="BP70" s="24"/>
      <c r="BQ70" s="24"/>
      <c r="BR70" s="24"/>
      <c r="BS70" s="24"/>
      <c r="BT70" s="24"/>
    </row>
    <row r="71" spans="2:72" s="12" customFormat="1" ht="18" customHeight="1" thickBot="1" x14ac:dyDescent="0.25">
      <c r="C71" s="152">
        <v>4</v>
      </c>
      <c r="D71" s="153"/>
      <c r="E71" s="130">
        <f>E67+TEXT($V$11*($Y$11/1440)+($AJ$11/1440)+($AX$11/1440),"hh:mm")</f>
        <v>0.54166666666666652</v>
      </c>
      <c r="F71" s="131"/>
      <c r="G71" s="131"/>
      <c r="H71" s="132"/>
      <c r="I71" s="53" t="str">
        <f>K22</f>
        <v>Mannschaft 5</v>
      </c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43" t="s">
        <v>23</v>
      </c>
      <c r="AB71" s="54" t="str">
        <f>K19</f>
        <v>Mannschaft 2</v>
      </c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5"/>
      <c r="AT71" s="138"/>
      <c r="AU71" s="139"/>
      <c r="AV71" s="139"/>
      <c r="AW71" s="62"/>
      <c r="AX71" s="62"/>
      <c r="AY71" s="22"/>
      <c r="BA71" s="217"/>
      <c r="BB71" s="217"/>
      <c r="BC71" s="217"/>
      <c r="BD71" s="217"/>
      <c r="BE71" s="217"/>
      <c r="BF71" s="217"/>
      <c r="BG71" s="217"/>
      <c r="BH71" s="217"/>
      <c r="BI71" s="217"/>
      <c r="BJ71" s="217"/>
      <c r="BK71" s="24"/>
      <c r="BL71" s="24"/>
      <c r="BM71" s="24"/>
      <c r="BN71" s="24"/>
      <c r="BO71" s="24"/>
      <c r="BP71" s="24"/>
      <c r="BQ71" s="24"/>
      <c r="BR71" s="24"/>
      <c r="BS71" s="24"/>
      <c r="BT71" s="24"/>
    </row>
    <row r="72" spans="2:72" s="12" customFormat="1" ht="18" customHeight="1" x14ac:dyDescent="0.2">
      <c r="C72" s="150">
        <v>1</v>
      </c>
      <c r="D72" s="151"/>
      <c r="E72" s="177">
        <f t="shared" si="1"/>
        <v>0.55555555555555536</v>
      </c>
      <c r="F72" s="178"/>
      <c r="G72" s="178"/>
      <c r="H72" s="179"/>
      <c r="I72" s="56" t="str">
        <f>K27</f>
        <v>Mannschaft 10</v>
      </c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40" t="s">
        <v>23</v>
      </c>
      <c r="AB72" s="57" t="str">
        <f>K26</f>
        <v>Mannschaft 9</v>
      </c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8"/>
      <c r="AT72" s="180"/>
      <c r="AU72" s="181"/>
      <c r="AV72" s="181"/>
      <c r="AW72" s="172"/>
      <c r="AX72" s="172"/>
      <c r="AY72" s="22"/>
      <c r="BA72" s="218" t="s">
        <v>41</v>
      </c>
      <c r="BB72" s="218"/>
      <c r="BC72" s="218"/>
      <c r="BD72" s="218"/>
      <c r="BE72" s="218"/>
      <c r="BF72" s="218"/>
      <c r="BG72" s="218"/>
      <c r="BH72" s="218"/>
      <c r="BI72" s="218"/>
      <c r="BJ72" s="218"/>
      <c r="BK72" s="24"/>
      <c r="BL72" s="24"/>
      <c r="BM72" s="24"/>
      <c r="BN72" s="24"/>
      <c r="BO72" s="24"/>
      <c r="BP72" s="24"/>
      <c r="BQ72" s="24"/>
      <c r="BR72" s="24"/>
      <c r="BS72" s="24"/>
      <c r="BT72" s="24"/>
    </row>
    <row r="73" spans="2:72" s="12" customFormat="1" ht="18" customHeight="1" x14ac:dyDescent="0.2">
      <c r="C73" s="182">
        <v>2</v>
      </c>
      <c r="D73" s="183"/>
      <c r="E73" s="174">
        <f>E71+TEXT($V$11*($Y$11/1440)+($AJ$11/1440)+($AX$11/1440),"hh:mm")</f>
        <v>0.55555555555555536</v>
      </c>
      <c r="F73" s="175"/>
      <c r="G73" s="175"/>
      <c r="H73" s="176"/>
      <c r="I73" s="47" t="str">
        <f>K18</f>
        <v>Mannschaft 1</v>
      </c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0" t="s">
        <v>23</v>
      </c>
      <c r="AB73" s="48" t="str">
        <f>K25</f>
        <v>Mannschaft 8</v>
      </c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9"/>
      <c r="AT73" s="63"/>
      <c r="AU73" s="64"/>
      <c r="AV73" s="64"/>
      <c r="AW73" s="65"/>
      <c r="AX73" s="65"/>
      <c r="AY73" s="22"/>
      <c r="BA73" s="218"/>
      <c r="BB73" s="218"/>
      <c r="BC73" s="218"/>
      <c r="BD73" s="218"/>
      <c r="BE73" s="218"/>
      <c r="BF73" s="218"/>
      <c r="BG73" s="218"/>
      <c r="BH73" s="218"/>
      <c r="BI73" s="218"/>
      <c r="BJ73" s="218"/>
      <c r="BK73" s="24"/>
      <c r="BL73" s="24"/>
      <c r="BM73" s="24"/>
      <c r="BN73" s="24"/>
      <c r="BO73" s="24"/>
      <c r="BP73" s="24"/>
      <c r="BQ73" s="24"/>
      <c r="BR73" s="24"/>
      <c r="BS73" s="24"/>
      <c r="BT73" s="24"/>
    </row>
    <row r="74" spans="2:72" s="12" customFormat="1" ht="18" customHeight="1" x14ac:dyDescent="0.2">
      <c r="C74" s="182">
        <v>3</v>
      </c>
      <c r="D74" s="183"/>
      <c r="E74" s="174">
        <f>E71+TEXT($V$11*($Y$11/1440)+($AJ$11/1440)+($AX$11/1440),"hh:mm")</f>
        <v>0.55555555555555536</v>
      </c>
      <c r="F74" s="175"/>
      <c r="G74" s="175"/>
      <c r="H74" s="176"/>
      <c r="I74" s="47" t="str">
        <f>K23</f>
        <v>Mannschaft 6</v>
      </c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0" t="s">
        <v>23</v>
      </c>
      <c r="AB74" s="48" t="str">
        <f>K20</f>
        <v>Mannschaft 3</v>
      </c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9"/>
      <c r="AT74" s="63"/>
      <c r="AU74" s="64"/>
      <c r="AV74" s="64"/>
      <c r="AW74" s="65"/>
      <c r="AX74" s="173"/>
      <c r="AY74" s="22"/>
      <c r="BA74" s="218"/>
      <c r="BB74" s="218"/>
      <c r="BC74" s="218"/>
      <c r="BD74" s="218"/>
      <c r="BE74" s="218"/>
      <c r="BF74" s="218"/>
      <c r="BG74" s="218"/>
      <c r="BH74" s="218"/>
      <c r="BI74" s="218"/>
      <c r="BJ74" s="218"/>
      <c r="BK74" s="25"/>
      <c r="BL74" s="25"/>
      <c r="BM74" s="25"/>
      <c r="BN74" s="25"/>
      <c r="BO74" s="25"/>
      <c r="BP74" s="25"/>
      <c r="BQ74" s="25"/>
      <c r="BR74" s="25"/>
      <c r="BS74" s="25"/>
      <c r="BT74" s="25"/>
    </row>
    <row r="75" spans="2:72" s="12" customFormat="1" ht="18" customHeight="1" thickBot="1" x14ac:dyDescent="0.25">
      <c r="C75" s="162">
        <v>4</v>
      </c>
      <c r="D75" s="163"/>
      <c r="E75" s="167">
        <f>E71+TEXT($V$11*($Y$11/1440)+($AJ$11/1440)+($AX$11/1440),"hh:mm")</f>
        <v>0.55555555555555536</v>
      </c>
      <c r="F75" s="168"/>
      <c r="G75" s="168"/>
      <c r="H75" s="169"/>
      <c r="I75" s="91" t="str">
        <f>K19</f>
        <v>Mannschaft 2</v>
      </c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41" t="s">
        <v>23</v>
      </c>
      <c r="AB75" s="92" t="str">
        <f>K24</f>
        <v>Mannschaft 7</v>
      </c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3"/>
      <c r="AT75" s="143"/>
      <c r="AU75" s="144"/>
      <c r="AV75" s="144"/>
      <c r="AW75" s="170"/>
      <c r="AX75" s="171"/>
      <c r="AY75" s="22"/>
      <c r="BA75" s="218"/>
      <c r="BB75" s="218"/>
      <c r="BC75" s="218"/>
      <c r="BD75" s="218"/>
      <c r="BE75" s="218"/>
      <c r="BF75" s="218"/>
      <c r="BG75" s="218"/>
      <c r="BH75" s="218"/>
      <c r="BI75" s="218"/>
      <c r="BJ75" s="218"/>
    </row>
    <row r="76" spans="2:72" s="12" customFormat="1" ht="18" customHeight="1" thickBot="1" x14ac:dyDescent="0.25">
      <c r="C76" s="160">
        <v>1</v>
      </c>
      <c r="D76" s="161"/>
      <c r="E76" s="164">
        <f t="shared" si="1"/>
        <v>0.5694444444444442</v>
      </c>
      <c r="F76" s="165"/>
      <c r="G76" s="165"/>
      <c r="H76" s="166"/>
      <c r="I76" s="86" t="str">
        <f>K21</f>
        <v>Mannschaft 4</v>
      </c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42" t="s">
        <v>23</v>
      </c>
      <c r="AB76" s="87" t="str">
        <f>K22</f>
        <v>Mannschaft 5</v>
      </c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8"/>
      <c r="AT76" s="184"/>
      <c r="AU76" s="185"/>
      <c r="AV76" s="185"/>
      <c r="AW76" s="186"/>
      <c r="AX76" s="187"/>
      <c r="AY76" s="22"/>
      <c r="BA76" s="218"/>
      <c r="BB76" s="218"/>
      <c r="BC76" s="218"/>
      <c r="BD76" s="218"/>
      <c r="BE76" s="218"/>
      <c r="BF76" s="218"/>
      <c r="BG76" s="218"/>
      <c r="BH76" s="218"/>
      <c r="BI76" s="218"/>
      <c r="BJ76" s="218"/>
    </row>
    <row r="77" spans="2:72" s="12" customFormat="1" ht="18" customHeight="1" x14ac:dyDescent="0.2">
      <c r="C77" s="25"/>
      <c r="D77" s="25"/>
      <c r="E77" s="25"/>
      <c r="F77" s="25"/>
      <c r="G77" s="25"/>
      <c r="H77" s="25"/>
      <c r="I77" s="25"/>
      <c r="J77" s="25"/>
      <c r="K77" s="26"/>
      <c r="L77" s="26"/>
      <c r="M77" s="26"/>
      <c r="N77" s="26"/>
      <c r="O77" s="26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5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W77" s="19"/>
      <c r="AX77" s="19"/>
      <c r="AY77" s="19"/>
      <c r="AZ77" s="19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</row>
    <row r="78" spans="2:72" s="19" customFormat="1" ht="18" hidden="1" customHeight="1" x14ac:dyDescent="0.2">
      <c r="B78" s="13"/>
      <c r="AO78" s="13"/>
      <c r="AP78" s="13"/>
      <c r="AQ78" s="13"/>
      <c r="AR78" s="13"/>
      <c r="AT78" s="13"/>
      <c r="AU78" s="13"/>
      <c r="AV78" s="13"/>
    </row>
    <row r="79" spans="2:72" s="19" customFormat="1" ht="18" hidden="1" customHeight="1" x14ac:dyDescent="0.2"/>
    <row r="80" spans="2:72" s="19" customFormat="1" ht="18" hidden="1" customHeight="1" x14ac:dyDescent="0.2"/>
    <row r="81" spans="30:42" s="19" customFormat="1" ht="18" hidden="1" customHeight="1" x14ac:dyDescent="0.2"/>
    <row r="82" spans="30:42" s="19" customFormat="1" ht="18" hidden="1" customHeight="1" x14ac:dyDescent="0.2"/>
    <row r="83" spans="30:42" s="19" customFormat="1" ht="18" hidden="1" customHeight="1" x14ac:dyDescent="0.2"/>
    <row r="84" spans="30:42" s="19" customFormat="1" ht="18" hidden="1" customHeight="1" x14ac:dyDescent="0.2"/>
    <row r="85" spans="30:42" s="19" customFormat="1" ht="18" hidden="1" customHeight="1" x14ac:dyDescent="0.2"/>
    <row r="86" spans="30:42" hidden="1" x14ac:dyDescent="0.2">
      <c r="AD86" s="16"/>
      <c r="AE86" s="16"/>
      <c r="AF86" s="16"/>
      <c r="AG86" s="16"/>
      <c r="AH86" s="16"/>
      <c r="AI86" s="16"/>
      <c r="AJ86" s="16"/>
      <c r="AK86" s="16"/>
      <c r="AL86" s="16"/>
      <c r="AM86" s="16"/>
    </row>
    <row r="87" spans="30:42" hidden="1" x14ac:dyDescent="0.2">
      <c r="AE87" s="14"/>
      <c r="AF87" s="14"/>
      <c r="AH87" s="14"/>
      <c r="AI87" s="14"/>
      <c r="AM87" s="14"/>
      <c r="AN87" s="15"/>
      <c r="AO87" s="14"/>
      <c r="AP87" s="14"/>
    </row>
    <row r="88" spans="30:42" hidden="1" x14ac:dyDescent="0.2">
      <c r="AE88" s="14"/>
      <c r="AF88" s="14"/>
      <c r="AG88" s="15"/>
      <c r="AH88" s="14"/>
      <c r="AI88" s="14"/>
      <c r="AJ88" s="14"/>
      <c r="AK88" s="14"/>
      <c r="AL88" s="14"/>
      <c r="AM88" s="14"/>
      <c r="AN88" s="14"/>
      <c r="AO88" s="14"/>
      <c r="AP88" s="14"/>
    </row>
    <row r="89" spans="30:42" hidden="1" x14ac:dyDescent="0.2">
      <c r="AE89" s="14"/>
      <c r="AF89" s="14"/>
      <c r="AG89" s="15"/>
      <c r="AH89" s="14"/>
      <c r="AI89" s="14"/>
      <c r="AJ89" s="14"/>
      <c r="AK89" s="14"/>
      <c r="AL89" s="14"/>
      <c r="AM89" s="14"/>
      <c r="AN89" s="14"/>
      <c r="AO89" s="14"/>
      <c r="AP89" s="14"/>
    </row>
    <row r="90" spans="30:42" hidden="1" x14ac:dyDescent="0.2">
      <c r="AE90" s="14"/>
      <c r="AF90" s="14"/>
      <c r="AG90" s="15"/>
      <c r="AH90" s="14"/>
      <c r="AI90" s="14"/>
      <c r="AJ90" s="14"/>
      <c r="AK90" s="14"/>
      <c r="AL90" s="14"/>
      <c r="AM90" s="14"/>
      <c r="AN90" s="14"/>
      <c r="AO90" s="14"/>
      <c r="AP90" s="14"/>
    </row>
    <row r="91" spans="30:42" hidden="1" x14ac:dyDescent="0.2">
      <c r="AE91" s="14"/>
      <c r="AF91" s="14"/>
      <c r="AG91" s="15"/>
      <c r="AH91" s="14"/>
      <c r="AI91" s="14"/>
      <c r="AJ91" s="14"/>
      <c r="AK91" s="14"/>
      <c r="AL91" s="14"/>
      <c r="AM91" s="14"/>
      <c r="AN91" s="14"/>
      <c r="AO91" s="14"/>
      <c r="AP91" s="14"/>
    </row>
    <row r="92" spans="30:42" hidden="1" x14ac:dyDescent="0.2">
      <c r="AE92" s="14"/>
      <c r="AF92" s="14"/>
      <c r="AG92" s="15"/>
      <c r="AH92" s="14"/>
      <c r="AI92" s="14"/>
      <c r="AJ92" s="14"/>
      <c r="AK92" s="14"/>
      <c r="AL92" s="14"/>
      <c r="AM92" s="14"/>
      <c r="AN92" s="14"/>
      <c r="AO92" s="14"/>
      <c r="AP92" s="14"/>
    </row>
    <row r="93" spans="30:42" hidden="1" x14ac:dyDescent="0.2">
      <c r="AE93" s="14"/>
      <c r="AF93" s="14"/>
      <c r="AG93" s="15"/>
      <c r="AH93" s="14"/>
      <c r="AI93" s="14"/>
      <c r="AJ93" s="14"/>
      <c r="AK93" s="14"/>
      <c r="AL93" s="14"/>
      <c r="AM93" s="14"/>
      <c r="AN93" s="14"/>
      <c r="AO93" s="14"/>
      <c r="AP93" s="14"/>
    </row>
    <row r="94" spans="30:42" hidden="1" x14ac:dyDescent="0.2">
      <c r="AE94" s="14"/>
      <c r="AF94" s="14"/>
      <c r="AG94" s="15"/>
      <c r="AH94" s="14"/>
      <c r="AI94" s="14"/>
      <c r="AJ94" s="14"/>
      <c r="AK94" s="14"/>
      <c r="AL94" s="14"/>
      <c r="AM94" s="14"/>
      <c r="AN94" s="14"/>
      <c r="AO94" s="14"/>
      <c r="AP94" s="14"/>
    </row>
    <row r="97" s="2" customFormat="1" hidden="1" x14ac:dyDescent="0.2"/>
    <row r="98" s="2" customFormat="1" hidden="1" x14ac:dyDescent="0.2"/>
    <row r="99" s="2" customFormat="1" hidden="1" x14ac:dyDescent="0.2"/>
    <row r="100" s="2" customFormat="1" hidden="1" x14ac:dyDescent="0.2"/>
    <row r="101" s="2" customFormat="1" hidden="1" x14ac:dyDescent="0.2"/>
    <row r="102" s="2" customFormat="1" hidden="1" x14ac:dyDescent="0.2"/>
    <row r="103" s="2" customFormat="1" hidden="1" x14ac:dyDescent="0.2"/>
    <row r="104" s="2" customFormat="1" hidden="1" x14ac:dyDescent="0.2"/>
    <row r="105" s="2" customFormat="1" hidden="1" x14ac:dyDescent="0.2"/>
    <row r="106" s="2" customFormat="1" x14ac:dyDescent="0.2"/>
    <row r="107" s="2" customFormat="1" hidden="1" x14ac:dyDescent="0.2"/>
    <row r="108" s="2" customFormat="1" hidden="1" x14ac:dyDescent="0.2"/>
    <row r="109" s="2" customFormat="1" hidden="1" x14ac:dyDescent="0.2"/>
    <row r="110" s="2" customFormat="1" hidden="1" x14ac:dyDescent="0.2"/>
    <row r="111" s="2" customFormat="1" hidden="1" x14ac:dyDescent="0.2"/>
    <row r="112" s="2" customFormat="1" hidden="1" x14ac:dyDescent="0.2"/>
    <row r="113" s="2" customFormat="1" x14ac:dyDescent="0.2"/>
    <row r="114" s="2" customFormat="1" hidden="1" x14ac:dyDescent="0.2"/>
    <row r="115" s="2" customFormat="1" hidden="1" x14ac:dyDescent="0.2"/>
    <row r="116" s="2" customFormat="1" hidden="1" x14ac:dyDescent="0.2"/>
    <row r="117" s="2" customFormat="1" hidden="1" x14ac:dyDescent="0.2"/>
    <row r="118" s="2" customFormat="1" hidden="1" x14ac:dyDescent="0.2"/>
    <row r="119" s="2" customFormat="1" hidden="1" x14ac:dyDescent="0.2"/>
    <row r="120" s="2" customFormat="1" hidden="1" x14ac:dyDescent="0.2"/>
    <row r="121" s="2" customFormat="1" hidden="1" x14ac:dyDescent="0.2"/>
    <row r="122" s="2" customFormat="1" hidden="1" x14ac:dyDescent="0.2"/>
    <row r="123" s="2" customFormat="1" hidden="1" x14ac:dyDescent="0.2"/>
    <row r="124" s="2" customFormat="1" hidden="1" x14ac:dyDescent="0.2"/>
    <row r="125" s="2" customFormat="1" hidden="1" x14ac:dyDescent="0.2"/>
    <row r="126" s="2" customFormat="1" hidden="1" x14ac:dyDescent="0.2"/>
    <row r="127" s="2" customFormat="1" hidden="1" x14ac:dyDescent="0.2"/>
    <row r="128" s="2" customFormat="1" hidden="1" x14ac:dyDescent="0.2"/>
    <row r="129" s="2" customFormat="1" hidden="1" x14ac:dyDescent="0.2"/>
    <row r="130" s="2" customFormat="1" hidden="1" x14ac:dyDescent="0.2"/>
    <row r="131" s="2" customFormat="1" hidden="1" x14ac:dyDescent="0.2"/>
    <row r="132" s="2" customFormat="1" hidden="1" x14ac:dyDescent="0.2"/>
    <row r="133" s="2" customFormat="1" hidden="1" x14ac:dyDescent="0.2"/>
    <row r="134" s="2" customFormat="1" hidden="1" x14ac:dyDescent="0.2"/>
    <row r="135" s="2" customFormat="1" hidden="1" x14ac:dyDescent="0.2"/>
    <row r="136" s="2" customFormat="1" hidden="1" x14ac:dyDescent="0.2"/>
    <row r="137" s="2" customFormat="1" hidden="1" x14ac:dyDescent="0.2"/>
    <row r="138" s="2" customFormat="1" hidden="1" x14ac:dyDescent="0.2"/>
    <row r="139" s="2" customFormat="1" hidden="1" x14ac:dyDescent="0.2"/>
    <row r="140" s="2" customFormat="1" hidden="1" x14ac:dyDescent="0.2"/>
    <row r="141" s="2" customFormat="1" hidden="1" x14ac:dyDescent="0.2"/>
    <row r="142" s="2" customFormat="1" hidden="1" x14ac:dyDescent="0.2"/>
    <row r="143" s="2" customFormat="1" hidden="1" x14ac:dyDescent="0.2"/>
  </sheetData>
  <sheetProtection selectLockedCells="1"/>
  <mergeCells count="304">
    <mergeCell ref="BA67:BJ71"/>
    <mergeCell ref="BA72:BJ76"/>
    <mergeCell ref="BA64:BJ66"/>
    <mergeCell ref="I39:Z39"/>
    <mergeCell ref="AB39:AS39"/>
    <mergeCell ref="I40:Z40"/>
    <mergeCell ref="AB40:AS40"/>
    <mergeCell ref="K18:AB18"/>
    <mergeCell ref="AW42:AX42"/>
    <mergeCell ref="AT41:AV41"/>
    <mergeCell ref="AW36:AX36"/>
    <mergeCell ref="AW37:AX37"/>
    <mergeCell ref="AW41:AX41"/>
    <mergeCell ref="AW34:AX34"/>
    <mergeCell ref="AW40:AX40"/>
    <mergeCell ref="AW38:AX38"/>
    <mergeCell ref="AW39:AX39"/>
    <mergeCell ref="AW35:AX35"/>
    <mergeCell ref="K26:AB26"/>
    <mergeCell ref="K25:AB25"/>
    <mergeCell ref="K24:AB24"/>
    <mergeCell ref="K20:AB20"/>
    <mergeCell ref="K19:AB19"/>
    <mergeCell ref="K22:AB22"/>
    <mergeCell ref="K21:AB21"/>
    <mergeCell ref="J29:S29"/>
    <mergeCell ref="K23:AB23"/>
    <mergeCell ref="AX11:BA11"/>
    <mergeCell ref="K17:AB17"/>
    <mergeCell ref="C11:H11"/>
    <mergeCell ref="I11:L11"/>
    <mergeCell ref="B2:AS2"/>
    <mergeCell ref="B3:AS3"/>
    <mergeCell ref="B4:AS4"/>
    <mergeCell ref="B6:AS6"/>
    <mergeCell ref="AD11:AI11"/>
    <mergeCell ref="AJ11:AN11"/>
    <mergeCell ref="K8:AJ8"/>
    <mergeCell ref="V11:W11"/>
    <mergeCell ref="Y11:AC11"/>
    <mergeCell ref="AO11:AW11"/>
    <mergeCell ref="K27:AB27"/>
    <mergeCell ref="AF25:BB25"/>
    <mergeCell ref="AF26:BB26"/>
    <mergeCell ref="E39:H39"/>
    <mergeCell ref="AT34:AV34"/>
    <mergeCell ref="AT36:AV36"/>
    <mergeCell ref="AT37:AV37"/>
    <mergeCell ref="C52:D52"/>
    <mergeCell ref="C51:D51"/>
    <mergeCell ref="E52:H52"/>
    <mergeCell ref="AB35:AS35"/>
    <mergeCell ref="C41:D41"/>
    <mergeCell ref="C42:D42"/>
    <mergeCell ref="C48:D48"/>
    <mergeCell ref="C47:D47"/>
    <mergeCell ref="E42:H42"/>
    <mergeCell ref="C39:D39"/>
    <mergeCell ref="E37:H37"/>
    <mergeCell ref="E36:H36"/>
    <mergeCell ref="E34:H34"/>
    <mergeCell ref="C36:D36"/>
    <mergeCell ref="AT52:AV52"/>
    <mergeCell ref="I52:Z52"/>
    <mergeCell ref="AB52:AS52"/>
    <mergeCell ref="E45:H45"/>
    <mergeCell ref="E44:H44"/>
    <mergeCell ref="C40:D40"/>
    <mergeCell ref="C76:D76"/>
    <mergeCell ref="C75:D75"/>
    <mergeCell ref="E76:H76"/>
    <mergeCell ref="E75:H75"/>
    <mergeCell ref="AW75:AX75"/>
    <mergeCell ref="AW72:AX72"/>
    <mergeCell ref="AW74:AX74"/>
    <mergeCell ref="AW63:AX63"/>
    <mergeCell ref="C66:D66"/>
    <mergeCell ref="E66:H66"/>
    <mergeCell ref="AT65:AV65"/>
    <mergeCell ref="E74:H74"/>
    <mergeCell ref="E73:H73"/>
    <mergeCell ref="E71:H71"/>
    <mergeCell ref="E72:H72"/>
    <mergeCell ref="AT72:AV72"/>
    <mergeCell ref="C74:D74"/>
    <mergeCell ref="C73:D73"/>
    <mergeCell ref="AT76:AV76"/>
    <mergeCell ref="AW76:AX76"/>
    <mergeCell ref="AW69:AX69"/>
    <mergeCell ref="AT70:AV70"/>
    <mergeCell ref="AW70:AX70"/>
    <mergeCell ref="AT71:AV71"/>
    <mergeCell ref="AT75:AV75"/>
    <mergeCell ref="C49:D49"/>
    <mergeCell ref="C50:D50"/>
    <mergeCell ref="C59:D59"/>
    <mergeCell ref="E59:H59"/>
    <mergeCell ref="C58:D58"/>
    <mergeCell ref="E58:H58"/>
    <mergeCell ref="E55:H55"/>
    <mergeCell ref="C55:D55"/>
    <mergeCell ref="C54:D54"/>
    <mergeCell ref="C53:D53"/>
    <mergeCell ref="C72:D72"/>
    <mergeCell ref="C71:D71"/>
    <mergeCell ref="C68:D68"/>
    <mergeCell ref="C67:D67"/>
    <mergeCell ref="C70:D70"/>
    <mergeCell ref="C69:D69"/>
    <mergeCell ref="C63:D63"/>
    <mergeCell ref="C62:D62"/>
    <mergeCell ref="C64:D64"/>
    <mergeCell ref="C65:D65"/>
    <mergeCell ref="C57:D57"/>
    <mergeCell ref="C56:D56"/>
    <mergeCell ref="C60:D60"/>
    <mergeCell ref="C61:D61"/>
    <mergeCell ref="E63:H63"/>
    <mergeCell ref="E62:H62"/>
    <mergeCell ref="E64:H64"/>
    <mergeCell ref="E65:H65"/>
    <mergeCell ref="E70:H70"/>
    <mergeCell ref="E69:H69"/>
    <mergeCell ref="E47:H47"/>
    <mergeCell ref="E46:H46"/>
    <mergeCell ref="E51:H51"/>
    <mergeCell ref="AT53:AV53"/>
    <mergeCell ref="E54:H54"/>
    <mergeCell ref="E53:H53"/>
    <mergeCell ref="E68:H68"/>
    <mergeCell ref="E67:H67"/>
    <mergeCell ref="E57:H57"/>
    <mergeCell ref="E56:H56"/>
    <mergeCell ref="E60:H60"/>
    <mergeCell ref="E61:H61"/>
    <mergeCell ref="AT68:AV68"/>
    <mergeCell ref="AT67:AV67"/>
    <mergeCell ref="AT64:AV64"/>
    <mergeCell ref="AT66:AV66"/>
    <mergeCell ref="I58:Z58"/>
    <mergeCell ref="AB58:AS58"/>
    <mergeCell ref="AB66:AS66"/>
    <mergeCell ref="I67:Z67"/>
    <mergeCell ref="AB67:AS67"/>
    <mergeCell ref="I64:Z64"/>
    <mergeCell ref="AW43:AX43"/>
    <mergeCell ref="AW51:AX51"/>
    <mergeCell ref="AW46:AX46"/>
    <mergeCell ref="AW50:AX50"/>
    <mergeCell ref="AW47:AX47"/>
    <mergeCell ref="AW49:AX49"/>
    <mergeCell ref="I51:Z51"/>
    <mergeCell ref="AB51:AS51"/>
    <mergeCell ref="AW67:AX67"/>
    <mergeCell ref="AW65:AX65"/>
    <mergeCell ref="AW66:AX66"/>
    <mergeCell ref="AW64:AX64"/>
    <mergeCell ref="AW62:AX62"/>
    <mergeCell ref="AW61:AX61"/>
    <mergeCell ref="AW55:AX55"/>
    <mergeCell ref="AW59:AX59"/>
    <mergeCell ref="AW60:AX60"/>
    <mergeCell ref="AW58:AX58"/>
    <mergeCell ref="AW52:AX52"/>
    <mergeCell ref="AW48:AX48"/>
    <mergeCell ref="AB64:AS64"/>
    <mergeCell ref="I65:Z65"/>
    <mergeCell ref="AB65:AS65"/>
    <mergeCell ref="I66:Z66"/>
    <mergeCell ref="C44:D44"/>
    <mergeCell ref="C45:D45"/>
    <mergeCell ref="C46:D46"/>
    <mergeCell ref="C43:D43"/>
    <mergeCell ref="AT49:AV49"/>
    <mergeCell ref="AT50:AV50"/>
    <mergeCell ref="AB49:AS49"/>
    <mergeCell ref="I50:Z50"/>
    <mergeCell ref="AB50:AS50"/>
    <mergeCell ref="I47:Z47"/>
    <mergeCell ref="AB47:AS47"/>
    <mergeCell ref="I48:Z48"/>
    <mergeCell ref="AB48:AS48"/>
    <mergeCell ref="E41:H41"/>
    <mergeCell ref="E40:H40"/>
    <mergeCell ref="AT43:AV43"/>
    <mergeCell ref="I45:Z45"/>
    <mergeCell ref="I41:Z41"/>
    <mergeCell ref="AB41:AS41"/>
    <mergeCell ref="E50:H50"/>
    <mergeCell ref="E49:H49"/>
    <mergeCell ref="E43:H43"/>
    <mergeCell ref="E48:H48"/>
    <mergeCell ref="C31:D31"/>
    <mergeCell ref="C33:D33"/>
    <mergeCell ref="AT35:AV35"/>
    <mergeCell ref="AT38:AV38"/>
    <mergeCell ref="AT31:AX31"/>
    <mergeCell ref="AW32:AX32"/>
    <mergeCell ref="AW33:AX33"/>
    <mergeCell ref="AT32:AV32"/>
    <mergeCell ref="AT33:AV33"/>
    <mergeCell ref="E38:H38"/>
    <mergeCell ref="C38:D38"/>
    <mergeCell ref="E31:H31"/>
    <mergeCell ref="AB36:AS36"/>
    <mergeCell ref="AB33:AS33"/>
    <mergeCell ref="AB32:AS32"/>
    <mergeCell ref="I32:Z32"/>
    <mergeCell ref="I33:Z33"/>
    <mergeCell ref="I37:Z37"/>
    <mergeCell ref="AB37:AS37"/>
    <mergeCell ref="E32:H32"/>
    <mergeCell ref="C34:D34"/>
    <mergeCell ref="C35:D35"/>
    <mergeCell ref="E35:H35"/>
    <mergeCell ref="C37:D37"/>
    <mergeCell ref="C32:D32"/>
    <mergeCell ref="E33:H33"/>
    <mergeCell ref="AW54:AX54"/>
    <mergeCell ref="AT57:AV57"/>
    <mergeCell ref="AW57:AX57"/>
    <mergeCell ref="AW53:AX53"/>
    <mergeCell ref="AW44:AX44"/>
    <mergeCell ref="AW56:AX56"/>
    <mergeCell ref="AW45:AX45"/>
    <mergeCell ref="I54:Z54"/>
    <mergeCell ref="I57:Z57"/>
    <mergeCell ref="AB57:AS57"/>
    <mergeCell ref="AB55:AS55"/>
    <mergeCell ref="AB56:AS56"/>
    <mergeCell ref="AT56:AV56"/>
    <mergeCell ref="AT55:AV55"/>
    <mergeCell ref="I55:Z55"/>
    <mergeCell ref="I56:Z56"/>
    <mergeCell ref="AT54:AV54"/>
    <mergeCell ref="AB54:AS54"/>
    <mergeCell ref="AT40:AV40"/>
    <mergeCell ref="AT42:AV42"/>
    <mergeCell ref="AT39:AV39"/>
    <mergeCell ref="AT48:AV48"/>
    <mergeCell ref="I76:Z76"/>
    <mergeCell ref="AB76:AS76"/>
    <mergeCell ref="AB59:AS59"/>
    <mergeCell ref="AT58:AV58"/>
    <mergeCell ref="AT61:AV61"/>
    <mergeCell ref="AT60:AV60"/>
    <mergeCell ref="AT62:AV62"/>
    <mergeCell ref="AT74:AV74"/>
    <mergeCell ref="AT69:AV69"/>
    <mergeCell ref="AT63:AV63"/>
    <mergeCell ref="I61:Z61"/>
    <mergeCell ref="AB61:AS61"/>
    <mergeCell ref="I75:Z75"/>
    <mergeCell ref="AB75:AS75"/>
    <mergeCell ref="I74:Z74"/>
    <mergeCell ref="AB74:AS74"/>
    <mergeCell ref="I62:Z62"/>
    <mergeCell ref="AB62:AS62"/>
    <mergeCell ref="I63:Z63"/>
    <mergeCell ref="AB63:AS63"/>
    <mergeCell ref="I59:Z59"/>
    <mergeCell ref="I60:Z60"/>
    <mergeCell ref="AB60:AS60"/>
    <mergeCell ref="AT59:AV59"/>
    <mergeCell ref="I31:AS31"/>
    <mergeCell ref="AB34:AS34"/>
    <mergeCell ref="I38:Z38"/>
    <mergeCell ref="AB38:AS38"/>
    <mergeCell ref="AB53:AS53"/>
    <mergeCell ref="AT44:AV44"/>
    <mergeCell ref="AT47:AV47"/>
    <mergeCell ref="AT45:AV45"/>
    <mergeCell ref="AT46:AV46"/>
    <mergeCell ref="I53:Z53"/>
    <mergeCell ref="AT51:AV51"/>
    <mergeCell ref="I36:Z36"/>
    <mergeCell ref="I35:Z35"/>
    <mergeCell ref="I34:Z34"/>
    <mergeCell ref="AB45:AS45"/>
    <mergeCell ref="I46:Z46"/>
    <mergeCell ref="AB46:AS46"/>
    <mergeCell ref="I43:Z43"/>
    <mergeCell ref="AB43:AS43"/>
    <mergeCell ref="I44:Z44"/>
    <mergeCell ref="AB44:AS44"/>
    <mergeCell ref="I49:Z49"/>
    <mergeCell ref="I42:Z42"/>
    <mergeCell ref="AB42:AS42"/>
    <mergeCell ref="AW68:AX68"/>
    <mergeCell ref="I73:Z73"/>
    <mergeCell ref="AB73:AS73"/>
    <mergeCell ref="I70:Z70"/>
    <mergeCell ref="AB70:AS70"/>
    <mergeCell ref="I71:Z71"/>
    <mergeCell ref="AB71:AS71"/>
    <mergeCell ref="I72:Z72"/>
    <mergeCell ref="AB72:AS72"/>
    <mergeCell ref="I68:Z68"/>
    <mergeCell ref="AB68:AS68"/>
    <mergeCell ref="I69:Z69"/>
    <mergeCell ref="AB69:AS69"/>
    <mergeCell ref="AW71:AX71"/>
    <mergeCell ref="AT73:AV73"/>
    <mergeCell ref="AW73:AX73"/>
  </mergeCells>
  <phoneticPr fontId="2" type="noConversion"/>
  <conditionalFormatting sqref="I32:I76">
    <cfRule type="expression" dxfId="31" priority="1" stopIfTrue="1">
      <formula>AND(AT32&gt;AW32,AT32&lt;&gt;"",AW32&lt;&gt;"")</formula>
    </cfRule>
    <cfRule type="expression" dxfId="30" priority="2" stopIfTrue="1">
      <formula>AND(AT32=AW32,AT32&lt;&gt;"",AW32&lt;&gt;"")</formula>
    </cfRule>
    <cfRule type="expression" dxfId="29" priority="3" stopIfTrue="1">
      <formula>AND(AT32&lt;AW32,AT32&lt;&gt;"",AW32&lt;&gt;"")</formula>
    </cfRule>
  </conditionalFormatting>
  <conditionalFormatting sqref="AB32:AB76">
    <cfRule type="expression" dxfId="28" priority="4" stopIfTrue="1">
      <formula>AND(AW32&gt;AT32,AT32&lt;&gt;"",AW32&lt;&gt;"")</formula>
    </cfRule>
    <cfRule type="expression" dxfId="27" priority="5" stopIfTrue="1">
      <formula>AND(AW32=AT32,AT32&lt;&gt;"",AW32&lt;&gt;"")</formula>
    </cfRule>
    <cfRule type="expression" dxfId="26" priority="6" stopIfTrue="1">
      <formula>AND(AW32&lt;AT32,AT32&lt;&gt;"",AW32&lt;&gt;"")</formula>
    </cfRule>
  </conditionalFormatting>
  <conditionalFormatting sqref="AJ11:AN11">
    <cfRule type="expression" dxfId="25" priority="85" stopIfTrue="1">
      <formula>AND($V$11=2,ISBLANK($AJ$11))</formula>
    </cfRule>
    <cfRule type="expression" priority="86" stopIfTrue="1">
      <formula>IF($V$11=1,0,"")</formula>
    </cfRule>
  </conditionalFormatting>
  <conditionalFormatting sqref="AJ12:AN13">
    <cfRule type="expression" dxfId="24" priority="81" stopIfTrue="1">
      <formula>AND(#REF!=2,ISBLANK($AJ$11))</formula>
    </cfRule>
    <cfRule type="expression" priority="82" stopIfTrue="1">
      <formula>IF(#REF!=1,0,"")</formula>
    </cfRule>
  </conditionalFormatting>
  <conditionalFormatting sqref="AT32:AV51 AT52:AU76">
    <cfRule type="expression" dxfId="23" priority="7" stopIfTrue="1">
      <formula>AND(AW32&lt;&gt;"",ISBLANK(AT32))</formula>
    </cfRule>
    <cfRule type="expression" dxfId="22" priority="8" stopIfTrue="1">
      <formula>ISBLANK(AT32)</formula>
    </cfRule>
  </conditionalFormatting>
  <conditionalFormatting sqref="AV52:AV54">
    <cfRule type="expression" dxfId="21" priority="60" stopIfTrue="1">
      <formula>AND(#REF!&lt;&gt;"",ISBLANK(AV52))</formula>
    </cfRule>
    <cfRule type="expression" dxfId="20" priority="61" stopIfTrue="1">
      <formula>ISBLANK(AV52)</formula>
    </cfRule>
  </conditionalFormatting>
  <conditionalFormatting sqref="AV55:AV76">
    <cfRule type="expression" dxfId="19" priority="11" stopIfTrue="1">
      <formula>AND(AY52&lt;&gt;"",ISBLANK(AV55))</formula>
    </cfRule>
    <cfRule type="expression" dxfId="18" priority="12" stopIfTrue="1">
      <formula>ISBLANK(AV55)</formula>
    </cfRule>
  </conditionalFormatting>
  <conditionalFormatting sqref="AW32:AX76">
    <cfRule type="expression" dxfId="17" priority="9" stopIfTrue="1">
      <formula>AND(AT32&lt;&gt;"",ISBLANK(AW32))</formula>
    </cfRule>
    <cfRule type="expression" dxfId="16" priority="10" stopIfTrue="1">
      <formula>ISBLANK(AW32)</formula>
    </cfRule>
  </conditionalFormatting>
  <dataValidations count="2">
    <dataValidation type="whole" operator="greaterThanOrEqual" allowBlank="1" showErrorMessage="1" errorTitle="Fehler" error="Nur Zahlen eingeben!" sqref="AT52:AX76 AJ11:AN13 AW32:AX51 AT32:AT51 Y11:AC13 AY12:BA13 AU32:AV50 AX11:AX13 BB11:BT13" xr:uid="{83374767-D2CC-409E-A029-D8CE670A1C6A}">
      <formula1>0</formula1>
    </dataValidation>
    <dataValidation type="list" allowBlank="1" showInputMessage="1" showErrorMessage="1" sqref="V11:W11" xr:uid="{85C5F7AB-1326-484E-9812-8E47D6246D21}">
      <formula1>$C$32:$C$33</formula1>
    </dataValidation>
  </dataValidations>
  <printOptions horizontalCentered="1"/>
  <pageMargins left="0.23622047244094491" right="0.15748031496062992" top="0.18" bottom="0.22" header="0" footer="0"/>
  <pageSetup paperSize="9" scale="6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B6B01-E220-45A4-A20F-34325A1C0B3A}">
  <sheetPr>
    <pageSetUpPr fitToPage="1"/>
  </sheetPr>
  <dimension ref="A1:ES106"/>
  <sheetViews>
    <sheetView tabSelected="1" topLeftCell="A55" zoomScale="90" zoomScaleNormal="90" workbookViewId="0">
      <selection activeCell="BA72" sqref="BA72:BJ76"/>
    </sheetView>
  </sheetViews>
  <sheetFormatPr baseColWidth="10" defaultColWidth="0" defaultRowHeight="12.75" zeroHeight="1" x14ac:dyDescent="0.2"/>
  <cols>
    <col min="1" max="3" width="2.140625" style="2" customWidth="1"/>
    <col min="4" max="4" width="2.5703125" style="2" customWidth="1"/>
    <col min="5" max="72" width="2.140625" style="2" customWidth="1"/>
    <col min="73" max="149" width="0" style="2" hidden="1" customWidth="1"/>
    <col min="150" max="16384" width="2.140625" style="2" hidden="1"/>
  </cols>
  <sheetData>
    <row r="1" spans="2:72" s="3" customFormat="1" ht="7.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</row>
    <row r="2" spans="2:72" s="3" customFormat="1" ht="33" x14ac:dyDescent="0.2">
      <c r="B2" s="199" t="s">
        <v>32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1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</row>
    <row r="3" spans="2:72" s="5" customFormat="1" ht="27" x14ac:dyDescent="0.2">
      <c r="B3" s="202" t="s">
        <v>33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</row>
    <row r="4" spans="2:72" s="6" customFormat="1" ht="20.45" customHeight="1" x14ac:dyDescent="0.2">
      <c r="B4" s="203" t="s">
        <v>34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3"/>
      <c r="AI4" s="203"/>
      <c r="AJ4" s="203"/>
      <c r="AK4" s="203"/>
      <c r="AL4" s="203"/>
      <c r="AM4" s="203"/>
      <c r="AN4" s="203"/>
      <c r="AO4" s="203"/>
      <c r="AP4" s="203"/>
      <c r="AQ4" s="203"/>
      <c r="AR4" s="203"/>
      <c r="AS4" s="203"/>
    </row>
    <row r="5" spans="2:72" s="6" customFormat="1" ht="6.2" customHeight="1" x14ac:dyDescent="0.2"/>
    <row r="6" spans="2:72" s="8" customFormat="1" ht="18" x14ac:dyDescent="0.2">
      <c r="B6" s="204">
        <v>45822</v>
      </c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204"/>
      <c r="AR6" s="204"/>
      <c r="AS6" s="204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</row>
    <row r="7" spans="2:72" s="8" customFormat="1" ht="15" x14ac:dyDescent="0.2"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</row>
    <row r="8" spans="2:72" s="8" customFormat="1" ht="18" x14ac:dyDescent="0.2">
      <c r="B8" s="33"/>
      <c r="C8" s="33"/>
      <c r="D8" s="33"/>
      <c r="E8" s="33"/>
      <c r="F8" s="33"/>
      <c r="G8" s="33"/>
      <c r="H8" s="33"/>
      <c r="I8" s="33"/>
      <c r="J8" s="33"/>
      <c r="K8" s="203" t="s">
        <v>35</v>
      </c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33"/>
      <c r="AL8" s="33"/>
      <c r="AM8" s="33"/>
      <c r="AN8" s="33"/>
      <c r="AO8" s="33"/>
      <c r="AP8" s="33"/>
      <c r="AQ8" s="33"/>
      <c r="AR8" s="33"/>
      <c r="AS8" s="33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</row>
    <row r="9" spans="2:72" s="6" customFormat="1" ht="6.2" customHeight="1" x14ac:dyDescent="0.2"/>
    <row r="10" spans="2:72" s="6" customFormat="1" ht="6.2" customHeight="1" x14ac:dyDescent="0.2"/>
    <row r="11" spans="2:72" s="9" customFormat="1" ht="15" x14ac:dyDescent="0.2">
      <c r="C11" s="197" t="s">
        <v>0</v>
      </c>
      <c r="D11" s="197"/>
      <c r="E11" s="197"/>
      <c r="F11" s="197"/>
      <c r="G11" s="197"/>
      <c r="H11" s="197"/>
      <c r="I11" s="198">
        <v>0.4236111111111111</v>
      </c>
      <c r="J11" s="198"/>
      <c r="K11" s="198"/>
      <c r="L11" s="198"/>
      <c r="M11" s="9" t="s">
        <v>1</v>
      </c>
      <c r="U11" s="31" t="s">
        <v>2</v>
      </c>
      <c r="V11" s="207">
        <v>1</v>
      </c>
      <c r="W11" s="207"/>
      <c r="X11" s="33" t="s">
        <v>3</v>
      </c>
      <c r="Y11" s="206">
        <v>8</v>
      </c>
      <c r="Z11" s="206"/>
      <c r="AA11" s="206"/>
      <c r="AB11" s="206"/>
      <c r="AC11" s="206"/>
      <c r="AD11" s="205" t="str">
        <f>IF(V11=2,"Halbzeit:","")</f>
        <v/>
      </c>
      <c r="AE11" s="205"/>
      <c r="AF11" s="205"/>
      <c r="AG11" s="205"/>
      <c r="AH11" s="205"/>
      <c r="AI11" s="205"/>
      <c r="AJ11" s="206"/>
      <c r="AK11" s="206"/>
      <c r="AL11" s="206"/>
      <c r="AM11" s="206"/>
      <c r="AN11" s="206"/>
      <c r="AO11" s="197" t="s">
        <v>4</v>
      </c>
      <c r="AP11" s="197"/>
      <c r="AQ11" s="197"/>
      <c r="AR11" s="197"/>
      <c r="AS11" s="197"/>
      <c r="AT11" s="197"/>
      <c r="AU11" s="197"/>
      <c r="AV11" s="197"/>
      <c r="AW11" s="197"/>
      <c r="AX11" s="193">
        <v>12</v>
      </c>
      <c r="AY11" s="193"/>
      <c r="AZ11" s="193"/>
      <c r="BA11" s="193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</row>
    <row r="12" spans="2:72" s="9" customFormat="1" ht="15" x14ac:dyDescent="0.2">
      <c r="C12" s="31"/>
      <c r="D12" s="31"/>
      <c r="E12" s="31"/>
      <c r="F12" s="31"/>
      <c r="G12" s="31"/>
      <c r="H12" s="31"/>
      <c r="I12" s="35"/>
      <c r="J12" s="35"/>
      <c r="K12" s="35"/>
      <c r="L12" s="35"/>
      <c r="U12" s="31"/>
      <c r="V12" s="33"/>
      <c r="W12" s="33"/>
      <c r="X12" s="33"/>
      <c r="Y12" s="34"/>
      <c r="Z12" s="34"/>
      <c r="AA12" s="34"/>
      <c r="AB12" s="34"/>
      <c r="AC12" s="34"/>
      <c r="AD12" s="10"/>
      <c r="AE12" s="10"/>
      <c r="AF12" s="10"/>
      <c r="AG12" s="10"/>
      <c r="AH12" s="10"/>
      <c r="AI12" s="10"/>
      <c r="AJ12" s="11"/>
      <c r="AK12" s="11"/>
      <c r="AL12" s="11"/>
      <c r="AM12" s="11"/>
      <c r="AN12" s="11"/>
      <c r="AO12" s="31"/>
      <c r="AP12" s="31"/>
      <c r="AQ12" s="31"/>
      <c r="AR12" s="31"/>
      <c r="AS12" s="31"/>
      <c r="AT12" s="31"/>
      <c r="AU12" s="31"/>
      <c r="AV12" s="31"/>
      <c r="AW12" s="31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</row>
    <row r="13" spans="2:72" s="9" customFormat="1" ht="15" x14ac:dyDescent="0.2">
      <c r="C13" s="31"/>
      <c r="D13" s="31"/>
      <c r="E13" s="31"/>
      <c r="F13" s="31"/>
      <c r="G13" s="31"/>
      <c r="H13" s="31"/>
      <c r="I13" s="35"/>
      <c r="J13" s="35"/>
      <c r="K13" s="35"/>
      <c r="L13" s="35"/>
      <c r="U13" s="31"/>
      <c r="V13" s="33"/>
      <c r="W13" s="33"/>
      <c r="X13" s="33"/>
      <c r="Y13" s="34"/>
      <c r="Z13" s="34"/>
      <c r="AA13" s="34"/>
      <c r="AB13" s="34"/>
      <c r="AC13" s="34"/>
      <c r="AD13" s="10"/>
      <c r="AE13" s="10"/>
      <c r="AF13" s="10"/>
      <c r="AG13" s="10"/>
      <c r="AH13" s="10"/>
      <c r="AI13" s="10"/>
      <c r="AJ13" s="11"/>
      <c r="AK13" s="11"/>
      <c r="AL13" s="11"/>
      <c r="AM13" s="11"/>
      <c r="AN13" s="11"/>
      <c r="AO13" s="31"/>
      <c r="AP13" s="31"/>
      <c r="AQ13" s="31"/>
      <c r="AR13" s="31"/>
      <c r="AS13" s="31"/>
      <c r="AT13" s="31"/>
      <c r="AU13" s="31"/>
      <c r="AV13" s="31"/>
      <c r="AW13" s="31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</row>
    <row r="14" spans="2:72" s="3" customFormat="1" ht="13.15" customHeight="1" x14ac:dyDescent="0.2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</row>
    <row r="15" spans="2:72" s="12" customFormat="1" ht="18" customHeight="1" x14ac:dyDescent="0.2">
      <c r="C15" s="27" t="s">
        <v>5</v>
      </c>
    </row>
    <row r="16" spans="2:72" s="12" customFormat="1" ht="18" customHeight="1" thickBot="1" x14ac:dyDescent="0.25"/>
    <row r="17" spans="2:72" s="12" customFormat="1" ht="18" customHeight="1" x14ac:dyDescent="0.2">
      <c r="K17" s="194" t="s">
        <v>6</v>
      </c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6"/>
    </row>
    <row r="18" spans="2:72" s="12" customFormat="1" ht="18" customHeight="1" x14ac:dyDescent="0.2">
      <c r="J18" s="20">
        <v>1</v>
      </c>
      <c r="K18" s="189" t="s">
        <v>7</v>
      </c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1"/>
    </row>
    <row r="19" spans="2:72" s="12" customFormat="1" ht="18" customHeight="1" x14ac:dyDescent="0.2">
      <c r="J19" s="20">
        <v>2</v>
      </c>
      <c r="K19" s="189" t="s">
        <v>8</v>
      </c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1"/>
    </row>
    <row r="20" spans="2:72" s="12" customFormat="1" ht="18" customHeight="1" x14ac:dyDescent="0.2">
      <c r="J20" s="20">
        <v>3</v>
      </c>
      <c r="K20" s="189" t="s">
        <v>9</v>
      </c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1"/>
    </row>
    <row r="21" spans="2:72" s="12" customFormat="1" ht="18" customHeight="1" x14ac:dyDescent="0.2">
      <c r="J21" s="20">
        <v>4</v>
      </c>
      <c r="K21" s="189" t="s">
        <v>10</v>
      </c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1"/>
    </row>
    <row r="22" spans="2:72" s="12" customFormat="1" ht="18" customHeight="1" x14ac:dyDescent="0.2">
      <c r="J22" s="20">
        <v>5</v>
      </c>
      <c r="K22" s="189" t="s">
        <v>11</v>
      </c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1"/>
    </row>
    <row r="23" spans="2:72" s="12" customFormat="1" ht="18" customHeight="1" x14ac:dyDescent="0.2">
      <c r="J23" s="20">
        <v>6</v>
      </c>
      <c r="K23" s="189" t="s">
        <v>12</v>
      </c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1"/>
    </row>
    <row r="24" spans="2:72" s="12" customFormat="1" ht="18" customHeight="1" thickBot="1" x14ac:dyDescent="0.25">
      <c r="J24" s="20">
        <v>7</v>
      </c>
      <c r="K24" s="189" t="s">
        <v>13</v>
      </c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1"/>
    </row>
    <row r="25" spans="2:72" s="12" customFormat="1" ht="18" customHeight="1" x14ac:dyDescent="0.2">
      <c r="J25" s="20">
        <v>8</v>
      </c>
      <c r="K25" s="189" t="s">
        <v>14</v>
      </c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1"/>
      <c r="AF25" s="211" t="s">
        <v>30</v>
      </c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  <c r="AS25" s="212"/>
      <c r="AT25" s="212"/>
      <c r="AU25" s="212"/>
      <c r="AV25" s="212"/>
      <c r="AW25" s="212"/>
      <c r="AX25" s="212"/>
      <c r="AY25" s="212"/>
      <c r="AZ25" s="212"/>
      <c r="BA25" s="212"/>
      <c r="BB25" s="213"/>
    </row>
    <row r="26" spans="2:72" s="12" customFormat="1" ht="18" customHeight="1" thickBot="1" x14ac:dyDescent="0.25">
      <c r="J26" s="20">
        <v>9</v>
      </c>
      <c r="K26" s="189" t="s">
        <v>15</v>
      </c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1"/>
      <c r="AF26" s="214" t="s">
        <v>31</v>
      </c>
      <c r="AG26" s="215"/>
      <c r="AH26" s="215"/>
      <c r="AI26" s="215"/>
      <c r="AJ26" s="215"/>
      <c r="AK26" s="215"/>
      <c r="AL26" s="215"/>
      <c r="AM26" s="215"/>
      <c r="AN26" s="215"/>
      <c r="AO26" s="215"/>
      <c r="AP26" s="215"/>
      <c r="AQ26" s="215"/>
      <c r="AR26" s="215"/>
      <c r="AS26" s="215"/>
      <c r="AT26" s="215"/>
      <c r="AU26" s="215"/>
      <c r="AV26" s="215"/>
      <c r="AW26" s="215"/>
      <c r="AX26" s="215"/>
      <c r="AY26" s="215"/>
      <c r="AZ26" s="215"/>
      <c r="BA26" s="215"/>
      <c r="BB26" s="216"/>
    </row>
    <row r="27" spans="2:72" s="12" customFormat="1" ht="18" customHeight="1" thickBot="1" x14ac:dyDescent="0.25">
      <c r="J27" s="20">
        <v>10</v>
      </c>
      <c r="K27" s="208" t="s">
        <v>16</v>
      </c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10"/>
    </row>
    <row r="28" spans="2:72" s="12" customFormat="1" ht="18" customHeight="1" x14ac:dyDescent="0.2">
      <c r="J28" s="20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</row>
    <row r="29" spans="2:72" s="12" customFormat="1" ht="18" customHeight="1" x14ac:dyDescent="0.2">
      <c r="C29" s="27" t="s">
        <v>36</v>
      </c>
      <c r="J29" s="192" t="s">
        <v>37</v>
      </c>
      <c r="K29" s="192"/>
      <c r="L29" s="192"/>
      <c r="M29" s="192"/>
      <c r="N29" s="192"/>
      <c r="O29" s="192"/>
      <c r="P29" s="192"/>
      <c r="Q29" s="192"/>
      <c r="R29" s="192"/>
      <c r="S29" s="192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</row>
    <row r="30" spans="2:72" s="12" customFormat="1" ht="18" customHeight="1" thickBot="1" x14ac:dyDescent="0.25"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</row>
    <row r="31" spans="2:72" s="12" customFormat="1" ht="18" customHeight="1" thickBot="1" x14ac:dyDescent="0.25">
      <c r="B31" s="9"/>
      <c r="C31" s="233" t="s">
        <v>38</v>
      </c>
      <c r="D31" s="234"/>
      <c r="E31" s="235" t="s">
        <v>17</v>
      </c>
      <c r="F31" s="236"/>
      <c r="G31" s="236"/>
      <c r="H31" s="234"/>
      <c r="I31" s="235" t="s">
        <v>18</v>
      </c>
      <c r="J31" s="236"/>
      <c r="K31" s="236"/>
      <c r="L31" s="236"/>
      <c r="M31" s="236"/>
      <c r="N31" s="236"/>
      <c r="O31" s="236"/>
      <c r="P31" s="236"/>
      <c r="Q31" s="236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  <c r="AF31" s="236"/>
      <c r="AG31" s="236"/>
      <c r="AH31" s="236"/>
      <c r="AI31" s="236"/>
      <c r="AJ31" s="236"/>
      <c r="AK31" s="236"/>
      <c r="AL31" s="236"/>
      <c r="AM31" s="236"/>
      <c r="AN31" s="236"/>
      <c r="AO31" s="236"/>
      <c r="AP31" s="236"/>
      <c r="AQ31" s="236"/>
      <c r="AR31" s="236"/>
      <c r="AS31" s="234"/>
      <c r="AT31" s="235" t="s">
        <v>19</v>
      </c>
      <c r="AU31" s="236"/>
      <c r="AV31" s="236"/>
      <c r="AW31" s="236"/>
      <c r="AX31" s="236"/>
      <c r="AY31" s="22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</row>
    <row r="32" spans="2:72" s="12" customFormat="1" ht="18" customHeight="1" x14ac:dyDescent="0.2">
      <c r="C32" s="158">
        <v>1</v>
      </c>
      <c r="D32" s="231"/>
      <c r="E32" s="96">
        <f>I11</f>
        <v>0.4236111111111111</v>
      </c>
      <c r="F32" s="97"/>
      <c r="G32" s="97"/>
      <c r="H32" s="98"/>
      <c r="I32" s="78" t="str">
        <f>K18</f>
        <v>Mannschaft 1</v>
      </c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29" t="s">
        <v>23</v>
      </c>
      <c r="AB32" s="79" t="str">
        <f>K27</f>
        <v>Mannschaft 10</v>
      </c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105"/>
      <c r="AT32" s="106"/>
      <c r="AU32" s="107"/>
      <c r="AV32" s="107"/>
      <c r="AW32" s="101"/>
      <c r="AX32" s="101"/>
      <c r="AY32" s="22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</row>
    <row r="33" spans="3:72" s="12" customFormat="1" ht="18" customHeight="1" x14ac:dyDescent="0.2">
      <c r="C33" s="94">
        <v>2</v>
      </c>
      <c r="D33" s="228"/>
      <c r="E33" s="96">
        <f>I11</f>
        <v>0.4236111111111111</v>
      </c>
      <c r="F33" s="97"/>
      <c r="G33" s="97"/>
      <c r="H33" s="98"/>
      <c r="I33" s="71" t="str">
        <f>K19</f>
        <v>Mannschaft 2</v>
      </c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29" t="s">
        <v>23</v>
      </c>
      <c r="AB33" s="69" t="str">
        <f>K26</f>
        <v>Mannschaft 9</v>
      </c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70"/>
      <c r="AT33" s="75"/>
      <c r="AU33" s="76"/>
      <c r="AV33" s="76"/>
      <c r="AW33" s="99"/>
      <c r="AX33" s="99"/>
      <c r="AY33" s="22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</row>
    <row r="34" spans="3:72" s="12" customFormat="1" ht="18" customHeight="1" x14ac:dyDescent="0.2">
      <c r="C34" s="94">
        <v>3</v>
      </c>
      <c r="D34" s="228"/>
      <c r="E34" s="96">
        <f>I11</f>
        <v>0.4236111111111111</v>
      </c>
      <c r="F34" s="97"/>
      <c r="G34" s="97"/>
      <c r="H34" s="98"/>
      <c r="I34" s="71" t="str">
        <f>K20</f>
        <v>Mannschaft 3</v>
      </c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29" t="s">
        <v>23</v>
      </c>
      <c r="AB34" s="69" t="str">
        <f>K25</f>
        <v>Mannschaft 8</v>
      </c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70"/>
      <c r="AT34" s="75"/>
      <c r="AU34" s="76"/>
      <c r="AV34" s="76"/>
      <c r="AW34" s="99"/>
      <c r="AX34" s="99"/>
      <c r="AY34" s="22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</row>
    <row r="35" spans="3:72" s="12" customFormat="1" ht="18" customHeight="1" thickBot="1" x14ac:dyDescent="0.25">
      <c r="C35" s="112">
        <v>4</v>
      </c>
      <c r="D35" s="230"/>
      <c r="E35" s="114">
        <f>I11</f>
        <v>0.4236111111111111</v>
      </c>
      <c r="F35" s="115"/>
      <c r="G35" s="115"/>
      <c r="H35" s="116"/>
      <c r="I35" s="80" t="str">
        <f>K21</f>
        <v>Mannschaft 4</v>
      </c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28" t="s">
        <v>23</v>
      </c>
      <c r="AB35" s="81" t="str">
        <f>K24</f>
        <v>Mannschaft 7</v>
      </c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2"/>
      <c r="AT35" s="77"/>
      <c r="AU35" s="74"/>
      <c r="AV35" s="74"/>
      <c r="AW35" s="122"/>
      <c r="AX35" s="123"/>
      <c r="AY35" s="22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</row>
    <row r="36" spans="3:72" s="12" customFormat="1" ht="18" customHeight="1" x14ac:dyDescent="0.2">
      <c r="C36" s="158">
        <v>1</v>
      </c>
      <c r="D36" s="231"/>
      <c r="E36" s="133">
        <f>E32+TEXT($V$11*($Y$11/1440)+($AJ$11/1440)+($AX$11/1440),"hh:mm")</f>
        <v>0.4375</v>
      </c>
      <c r="F36" s="134"/>
      <c r="G36" s="134"/>
      <c r="H36" s="135"/>
      <c r="I36" s="78" t="str">
        <f>K22</f>
        <v>Mannschaft 5</v>
      </c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30" t="s">
        <v>23</v>
      </c>
      <c r="AB36" s="79" t="str">
        <f>K23</f>
        <v>Mannschaft 6</v>
      </c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105"/>
      <c r="AT36" s="106"/>
      <c r="AU36" s="107"/>
      <c r="AV36" s="107"/>
      <c r="AW36" s="101"/>
      <c r="AX36" s="102"/>
      <c r="AY36" s="22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</row>
    <row r="37" spans="3:72" s="12" customFormat="1" ht="18" customHeight="1" x14ac:dyDescent="0.2">
      <c r="C37" s="117">
        <v>3</v>
      </c>
      <c r="D37" s="229"/>
      <c r="E37" s="119">
        <f>E32+TEXT($V$11*($Y$11/1440)+($AJ$11/1440)+($AX$11/1440),"hh:mm")</f>
        <v>0.4375</v>
      </c>
      <c r="F37" s="120"/>
      <c r="G37" s="120"/>
      <c r="H37" s="121"/>
      <c r="I37" s="83" t="str">
        <f>K27</f>
        <v>Mannschaft 10</v>
      </c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38" t="s">
        <v>23</v>
      </c>
      <c r="AB37" s="84" t="str">
        <f>K19</f>
        <v>Mannschaft 2</v>
      </c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5"/>
      <c r="AT37" s="72"/>
      <c r="AU37" s="73"/>
      <c r="AV37" s="73"/>
      <c r="AW37" s="100"/>
      <c r="AX37" s="100"/>
      <c r="AY37" s="22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</row>
    <row r="38" spans="3:72" s="12" customFormat="1" ht="18" customHeight="1" x14ac:dyDescent="0.2">
      <c r="C38" s="94">
        <v>2</v>
      </c>
      <c r="D38" s="228"/>
      <c r="E38" s="96">
        <f>E32+TEXT($V$11*($Y$11/1440)+($AJ$11/1440)+($AX$11/1440),"hh:mm")</f>
        <v>0.4375</v>
      </c>
      <c r="F38" s="97"/>
      <c r="G38" s="97"/>
      <c r="H38" s="98"/>
      <c r="I38" s="71" t="str">
        <f>K18</f>
        <v>Mannschaft 1</v>
      </c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29" t="s">
        <v>23</v>
      </c>
      <c r="AB38" s="69" t="str">
        <f>K20</f>
        <v>Mannschaft 3</v>
      </c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70"/>
      <c r="AT38" s="75"/>
      <c r="AU38" s="76"/>
      <c r="AV38" s="76"/>
      <c r="AW38" s="99"/>
      <c r="AX38" s="99"/>
      <c r="AY38" s="22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</row>
    <row r="39" spans="3:72" s="12" customFormat="1" ht="18" customHeight="1" thickBot="1" x14ac:dyDescent="0.25">
      <c r="C39" s="112">
        <v>4</v>
      </c>
      <c r="D39" s="230"/>
      <c r="E39" s="114">
        <f>E32+TEXT($V$11*($Y$11/1440)+($AJ$11/1440)+($AX$11/1440),"hh:mm")</f>
        <v>0.4375</v>
      </c>
      <c r="F39" s="115"/>
      <c r="G39" s="115"/>
      <c r="H39" s="116"/>
      <c r="I39" s="80" t="str">
        <f>K26</f>
        <v>Mannschaft 9</v>
      </c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28" t="s">
        <v>23</v>
      </c>
      <c r="AB39" s="81" t="str">
        <f>K21</f>
        <v>Mannschaft 4</v>
      </c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2"/>
      <c r="AT39" s="77"/>
      <c r="AU39" s="74"/>
      <c r="AV39" s="74"/>
      <c r="AW39" s="122"/>
      <c r="AX39" s="123"/>
      <c r="AY39" s="22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</row>
    <row r="40" spans="3:72" s="12" customFormat="1" ht="18" customHeight="1" x14ac:dyDescent="0.2">
      <c r="C40" s="117">
        <v>3</v>
      </c>
      <c r="D40" s="229"/>
      <c r="E40" s="119">
        <f t="shared" ref="E40:E52" si="0">E39+TEXT($V$11*($Y$11/1440)+($AJ$11/1440)+($AX$11/1440),"hh:mm")</f>
        <v>0.4513888888888889</v>
      </c>
      <c r="F40" s="120"/>
      <c r="G40" s="120"/>
      <c r="H40" s="121"/>
      <c r="I40" s="83" t="str">
        <f>K25</f>
        <v>Mannschaft 8</v>
      </c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38" t="s">
        <v>23</v>
      </c>
      <c r="AB40" s="84" t="str">
        <f>K22</f>
        <v>Mannschaft 5</v>
      </c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5"/>
      <c r="AT40" s="72"/>
      <c r="AU40" s="73"/>
      <c r="AV40" s="73"/>
      <c r="AW40" s="100"/>
      <c r="AX40" s="100"/>
      <c r="AY40" s="22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</row>
    <row r="41" spans="3:72" s="12" customFormat="1" ht="18" customHeight="1" x14ac:dyDescent="0.2">
      <c r="C41" s="94">
        <v>1</v>
      </c>
      <c r="D41" s="228"/>
      <c r="E41" s="96">
        <f>E39+TEXT($V$11*($Y$11/1440)+($AJ$11/1440)+($AX$11/1440),"hh:mm")</f>
        <v>0.4513888888888889</v>
      </c>
      <c r="F41" s="97"/>
      <c r="G41" s="97"/>
      <c r="H41" s="98"/>
      <c r="I41" s="71" t="str">
        <f>K23</f>
        <v>Mannschaft 6</v>
      </c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29" t="s">
        <v>23</v>
      </c>
      <c r="AB41" s="69" t="str">
        <f>K24</f>
        <v>Mannschaft 7</v>
      </c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70"/>
      <c r="AT41" s="75"/>
      <c r="AU41" s="76"/>
      <c r="AV41" s="76"/>
      <c r="AW41" s="99"/>
      <c r="AX41" s="124"/>
      <c r="AY41" s="22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</row>
    <row r="42" spans="3:72" s="12" customFormat="1" ht="18" customHeight="1" x14ac:dyDescent="0.2">
      <c r="C42" s="117">
        <v>4</v>
      </c>
      <c r="D42" s="229"/>
      <c r="E42" s="119">
        <f>E39+TEXT($V$11*($Y$11/1440)+($AJ$11/1440)+($AX$11/1440),"hh:mm")</f>
        <v>0.4513888888888889</v>
      </c>
      <c r="F42" s="120"/>
      <c r="G42" s="120"/>
      <c r="H42" s="121"/>
      <c r="I42" s="83" t="str">
        <f>K20</f>
        <v>Mannschaft 3</v>
      </c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38" t="s">
        <v>23</v>
      </c>
      <c r="AB42" s="84" t="str">
        <f>K27</f>
        <v>Mannschaft 10</v>
      </c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5"/>
      <c r="AT42" s="72"/>
      <c r="AU42" s="73"/>
      <c r="AV42" s="73"/>
      <c r="AW42" s="100"/>
      <c r="AX42" s="100"/>
      <c r="AY42" s="22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</row>
    <row r="43" spans="3:72" s="12" customFormat="1" ht="18" customHeight="1" thickBot="1" x14ac:dyDescent="0.25">
      <c r="C43" s="112">
        <v>2</v>
      </c>
      <c r="D43" s="230"/>
      <c r="E43" s="114">
        <f>E39+TEXT($V$11*($Y$11/1440)+($AJ$11/1440)+($AX$11/1440),"hh:mm")</f>
        <v>0.4513888888888889</v>
      </c>
      <c r="F43" s="115"/>
      <c r="G43" s="115"/>
      <c r="H43" s="116"/>
      <c r="I43" s="80" t="str">
        <f>K19</f>
        <v>Mannschaft 2</v>
      </c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28" t="s">
        <v>23</v>
      </c>
      <c r="AB43" s="81" t="str">
        <f>K21</f>
        <v>Mannschaft 4</v>
      </c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2"/>
      <c r="AT43" s="77"/>
      <c r="AU43" s="74"/>
      <c r="AV43" s="74"/>
      <c r="AW43" s="122"/>
      <c r="AX43" s="123"/>
      <c r="AY43" s="22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</row>
    <row r="44" spans="3:72" s="12" customFormat="1" ht="18" customHeight="1" x14ac:dyDescent="0.2">
      <c r="C44" s="117">
        <v>3</v>
      </c>
      <c r="D44" s="229"/>
      <c r="E44" s="119">
        <f t="shared" si="0"/>
        <v>0.46527777777777779</v>
      </c>
      <c r="F44" s="120"/>
      <c r="G44" s="120"/>
      <c r="H44" s="121"/>
      <c r="I44" s="83" t="str">
        <f>K22</f>
        <v>Mannschaft 5</v>
      </c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38" t="s">
        <v>23</v>
      </c>
      <c r="AB44" s="84" t="str">
        <f>K18</f>
        <v>Mannschaft 1</v>
      </c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5"/>
      <c r="AT44" s="72"/>
      <c r="AU44" s="73"/>
      <c r="AV44" s="73"/>
      <c r="AW44" s="100"/>
      <c r="AX44" s="100"/>
      <c r="AY44" s="22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</row>
    <row r="45" spans="3:72" s="12" customFormat="1" ht="18" customHeight="1" x14ac:dyDescent="0.2">
      <c r="C45" s="94">
        <v>4</v>
      </c>
      <c r="D45" s="228"/>
      <c r="E45" s="96">
        <f>E43+TEXT($V$11*($Y$11/1440)+($AJ$11/1440)+($AX$11/1440),"hh:mm")</f>
        <v>0.46527777777777779</v>
      </c>
      <c r="F45" s="97"/>
      <c r="G45" s="97"/>
      <c r="H45" s="98"/>
      <c r="I45" s="71" t="str">
        <f>K26</f>
        <v>Mannschaft 9</v>
      </c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29" t="s">
        <v>23</v>
      </c>
      <c r="AB45" s="69" t="str">
        <f>K23</f>
        <v>Mannschaft 6</v>
      </c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70"/>
      <c r="AT45" s="75"/>
      <c r="AU45" s="76"/>
      <c r="AV45" s="76"/>
      <c r="AW45" s="99"/>
      <c r="AX45" s="99"/>
      <c r="AY45" s="22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</row>
    <row r="46" spans="3:72" s="12" customFormat="1" ht="18" customHeight="1" x14ac:dyDescent="0.2">
      <c r="C46" s="94">
        <v>1</v>
      </c>
      <c r="D46" s="228"/>
      <c r="E46" s="96">
        <f>E43+TEXT($V$11*($Y$11/1440)+($AJ$11/1440)+($AX$11/1440),"hh:mm")</f>
        <v>0.46527777777777779</v>
      </c>
      <c r="F46" s="97"/>
      <c r="G46" s="97"/>
      <c r="H46" s="98"/>
      <c r="I46" s="69" t="str">
        <f>K24</f>
        <v>Mannschaft 7</v>
      </c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29" t="s">
        <v>23</v>
      </c>
      <c r="AB46" s="69" t="str">
        <f>K25</f>
        <v>Mannschaft 8</v>
      </c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70"/>
      <c r="AT46" s="76"/>
      <c r="AU46" s="76"/>
      <c r="AV46" s="76"/>
      <c r="AW46" s="99"/>
      <c r="AX46" s="124"/>
      <c r="AY46" s="22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</row>
    <row r="47" spans="3:72" s="12" customFormat="1" ht="18" customHeight="1" thickBot="1" x14ac:dyDescent="0.25">
      <c r="C47" s="112">
        <v>2</v>
      </c>
      <c r="D47" s="230"/>
      <c r="E47" s="114">
        <f>E43+TEXT($V$11*($Y$11/1440)+($AJ$11/1440)+($AX$11/1440),"hh:mm")</f>
        <v>0.46527777777777779</v>
      </c>
      <c r="F47" s="115"/>
      <c r="G47" s="115"/>
      <c r="H47" s="116"/>
      <c r="I47" s="81" t="str">
        <f>K21</f>
        <v>Mannschaft 4</v>
      </c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28" t="s">
        <v>23</v>
      </c>
      <c r="AB47" s="81" t="str">
        <f>K27</f>
        <v>Mannschaft 10</v>
      </c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2"/>
      <c r="AT47" s="74"/>
      <c r="AU47" s="74"/>
      <c r="AV47" s="74"/>
      <c r="AW47" s="122"/>
      <c r="AX47" s="123"/>
      <c r="AY47" s="22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</row>
    <row r="48" spans="3:72" s="12" customFormat="1" ht="18" customHeight="1" x14ac:dyDescent="0.2">
      <c r="C48" s="117">
        <v>1</v>
      </c>
      <c r="D48" s="229"/>
      <c r="E48" s="119">
        <f t="shared" si="0"/>
        <v>0.47916666666666669</v>
      </c>
      <c r="F48" s="120"/>
      <c r="G48" s="120"/>
      <c r="H48" s="121"/>
      <c r="I48" s="83" t="str">
        <f>K20</f>
        <v>Mannschaft 3</v>
      </c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38" t="s">
        <v>23</v>
      </c>
      <c r="AB48" s="84" t="str">
        <f>K22</f>
        <v>Mannschaft 5</v>
      </c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5"/>
      <c r="AT48" s="72"/>
      <c r="AU48" s="73"/>
      <c r="AV48" s="73"/>
      <c r="AW48" s="100"/>
      <c r="AX48" s="100"/>
      <c r="AY48" s="22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</row>
    <row r="49" spans="3:72" s="12" customFormat="1" ht="18" customHeight="1" x14ac:dyDescent="0.2">
      <c r="C49" s="94">
        <v>3</v>
      </c>
      <c r="D49" s="228"/>
      <c r="E49" s="96">
        <f>E47+TEXT($V$11*($Y$11/1440)+($AJ$11/1440)+($AX$11/1440),"hh:mm")</f>
        <v>0.47916666666666669</v>
      </c>
      <c r="F49" s="97"/>
      <c r="G49" s="97"/>
      <c r="H49" s="98"/>
      <c r="I49" s="71" t="str">
        <f>K23</f>
        <v>Mannschaft 6</v>
      </c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29" t="s">
        <v>23</v>
      </c>
      <c r="AB49" s="69" t="str">
        <f>K19</f>
        <v>Mannschaft 2</v>
      </c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70"/>
      <c r="AT49" s="75"/>
      <c r="AU49" s="76"/>
      <c r="AV49" s="76"/>
      <c r="AW49" s="99"/>
      <c r="AX49" s="99"/>
      <c r="AY49" s="22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</row>
    <row r="50" spans="3:72" s="12" customFormat="1" ht="18" customHeight="1" x14ac:dyDescent="0.2">
      <c r="C50" s="94">
        <v>4</v>
      </c>
      <c r="D50" s="228"/>
      <c r="E50" s="96">
        <f>E47+TEXT($V$11*($Y$11/1440)+($AJ$11/1440)+($AX$11/1440),"hh:mm")</f>
        <v>0.47916666666666669</v>
      </c>
      <c r="F50" s="97"/>
      <c r="G50" s="97"/>
      <c r="H50" s="98"/>
      <c r="I50" s="71" t="str">
        <f>K18</f>
        <v>Mannschaft 1</v>
      </c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29" t="s">
        <v>23</v>
      </c>
      <c r="AB50" s="69" t="str">
        <f>K24</f>
        <v>Mannschaft 7</v>
      </c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70"/>
      <c r="AT50" s="75"/>
      <c r="AU50" s="76"/>
      <c r="AV50" s="76"/>
      <c r="AW50" s="99"/>
      <c r="AX50" s="99"/>
      <c r="AY50" s="22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</row>
    <row r="51" spans="3:72" s="12" customFormat="1" ht="18" customHeight="1" thickBot="1" x14ac:dyDescent="0.25">
      <c r="C51" s="112">
        <v>2</v>
      </c>
      <c r="D51" s="230"/>
      <c r="E51" s="114">
        <f>E47+TEXT($V$11*($Y$11/1440)+($AJ$11/1440)+($AX$11/1440),"hh:mm")</f>
        <v>0.47916666666666669</v>
      </c>
      <c r="F51" s="115"/>
      <c r="G51" s="115"/>
      <c r="H51" s="116"/>
      <c r="I51" s="80" t="str">
        <f>K25</f>
        <v>Mannschaft 8</v>
      </c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28" t="s">
        <v>23</v>
      </c>
      <c r="AB51" s="81" t="str">
        <f>K26</f>
        <v>Mannschaft 9</v>
      </c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2"/>
      <c r="AT51" s="77"/>
      <c r="AU51" s="74"/>
      <c r="AV51" s="74"/>
      <c r="AW51" s="122"/>
      <c r="AX51" s="122"/>
      <c r="AY51" s="22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</row>
    <row r="52" spans="3:72" s="12" customFormat="1" ht="18" customHeight="1" x14ac:dyDescent="0.2">
      <c r="C52" s="158">
        <v>1</v>
      </c>
      <c r="D52" s="231"/>
      <c r="E52" s="119">
        <f t="shared" si="0"/>
        <v>0.49305555555555558</v>
      </c>
      <c r="F52" s="120"/>
      <c r="G52" s="120"/>
      <c r="H52" s="121"/>
      <c r="I52" s="78" t="str">
        <f>K27</f>
        <v>Mannschaft 10</v>
      </c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29" t="s">
        <v>23</v>
      </c>
      <c r="AB52" s="79" t="str">
        <f>K22</f>
        <v>Mannschaft 5</v>
      </c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105"/>
      <c r="AT52" s="106"/>
      <c r="AU52" s="107"/>
      <c r="AV52" s="107"/>
      <c r="AW52" s="101"/>
      <c r="AX52" s="101"/>
      <c r="AY52" s="22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</row>
    <row r="53" spans="3:72" s="12" customFormat="1" ht="18" customHeight="1" x14ac:dyDescent="0.2">
      <c r="C53" s="94">
        <v>2</v>
      </c>
      <c r="D53" s="228"/>
      <c r="E53" s="96">
        <f>E51+TEXT($V$11*($Y$11/1440)+($AJ$11/1440)+($AX$11/1440),"hh:mm")</f>
        <v>0.49305555555555558</v>
      </c>
      <c r="F53" s="97"/>
      <c r="G53" s="97"/>
      <c r="H53" s="98"/>
      <c r="I53" s="71" t="str">
        <f>K21</f>
        <v>Mannschaft 4</v>
      </c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29" t="s">
        <v>23</v>
      </c>
      <c r="AB53" s="69" t="str">
        <f>K23</f>
        <v>Mannschaft 6</v>
      </c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70"/>
      <c r="AT53" s="75"/>
      <c r="AU53" s="76"/>
      <c r="AV53" s="76"/>
      <c r="AW53" s="99"/>
      <c r="AX53" s="99"/>
      <c r="AY53" s="22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</row>
    <row r="54" spans="3:72" s="12" customFormat="1" ht="18" customHeight="1" x14ac:dyDescent="0.2">
      <c r="C54" s="94">
        <v>3</v>
      </c>
      <c r="D54" s="228"/>
      <c r="E54" s="96">
        <f>E51+TEXT($V$11*($Y$11/1440)+($AJ$11/1440)+($AX$11/1440),"hh:mm")</f>
        <v>0.49305555555555558</v>
      </c>
      <c r="F54" s="97"/>
      <c r="G54" s="97"/>
      <c r="H54" s="98"/>
      <c r="I54" s="71" t="str">
        <f>K24</f>
        <v>Mannschaft 7</v>
      </c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29" t="s">
        <v>23</v>
      </c>
      <c r="AB54" s="69" t="str">
        <f>K20</f>
        <v>Mannschaft 3</v>
      </c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70"/>
      <c r="AT54" s="75"/>
      <c r="AU54" s="76"/>
      <c r="AV54" s="76"/>
      <c r="AW54" s="99"/>
      <c r="AX54" s="99"/>
      <c r="AY54" s="22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</row>
    <row r="55" spans="3:72" s="12" customFormat="1" ht="18" customHeight="1" thickBot="1" x14ac:dyDescent="0.25">
      <c r="C55" s="148">
        <v>4</v>
      </c>
      <c r="D55" s="232"/>
      <c r="E55" s="145">
        <f>E51+TEXT($V$11*($Y$11/1440)+($AJ$11/1440)+($AX$11/1440),"hh:mm")</f>
        <v>0.49305555555555558</v>
      </c>
      <c r="F55" s="146"/>
      <c r="G55" s="146"/>
      <c r="H55" s="147"/>
      <c r="I55" s="110" t="str">
        <f>K19</f>
        <v>Mannschaft 2</v>
      </c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39" t="s">
        <v>23</v>
      </c>
      <c r="AB55" s="103" t="str">
        <f>K25</f>
        <v>Mannschaft 8</v>
      </c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4"/>
      <c r="AT55" s="108"/>
      <c r="AU55" s="109"/>
      <c r="AV55" s="109"/>
      <c r="AW55" s="126"/>
      <c r="AX55" s="126"/>
      <c r="AY55" s="22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</row>
    <row r="56" spans="3:72" s="12" customFormat="1" ht="18" customHeight="1" x14ac:dyDescent="0.2">
      <c r="C56" s="158">
        <v>3</v>
      </c>
      <c r="D56" s="231"/>
      <c r="E56" s="133">
        <f t="shared" ref="E56:E76" si="1">E55+TEXT($V$11*($Y$11/1440)+($AJ$11/1440)+($AX$11/1440),"hh:mm")</f>
        <v>0.50694444444444442</v>
      </c>
      <c r="F56" s="134"/>
      <c r="G56" s="134"/>
      <c r="H56" s="135"/>
      <c r="I56" s="78" t="str">
        <f>K26</f>
        <v>Mannschaft 9</v>
      </c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30" t="s">
        <v>23</v>
      </c>
      <c r="AB56" s="79" t="str">
        <f>K18</f>
        <v>Mannschaft 1</v>
      </c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105"/>
      <c r="AT56" s="106"/>
      <c r="AU56" s="107"/>
      <c r="AV56" s="107"/>
      <c r="AW56" s="101"/>
      <c r="AX56" s="102"/>
      <c r="AY56" s="22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</row>
    <row r="57" spans="3:72" s="12" customFormat="1" ht="18" customHeight="1" x14ac:dyDescent="0.2">
      <c r="C57" s="117">
        <v>4</v>
      </c>
      <c r="D57" s="229"/>
      <c r="E57" s="119">
        <f>E55+TEXT($V$11*($Y$11/1440)+($AJ$11/1440)+($AX$11/1440),"hh:mm")</f>
        <v>0.50694444444444442</v>
      </c>
      <c r="F57" s="120"/>
      <c r="G57" s="120"/>
      <c r="H57" s="121"/>
      <c r="I57" s="83" t="str">
        <f>K23</f>
        <v>Mannschaft 6</v>
      </c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38" t="s">
        <v>23</v>
      </c>
      <c r="AB57" s="84" t="str">
        <f>K27</f>
        <v>Mannschaft 10</v>
      </c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5"/>
      <c r="AT57" s="72"/>
      <c r="AU57" s="73"/>
      <c r="AV57" s="73"/>
      <c r="AW57" s="100"/>
      <c r="AX57" s="100"/>
      <c r="AY57" s="22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</row>
    <row r="58" spans="3:72" s="12" customFormat="1" ht="18" customHeight="1" x14ac:dyDescent="0.2">
      <c r="C58" s="94">
        <v>1</v>
      </c>
      <c r="D58" s="228"/>
      <c r="E58" s="96">
        <f>E55+TEXT($V$11*($Y$11/1440)+($AJ$11/1440)+($AX$11/1440),"hh:mm")</f>
        <v>0.50694444444444442</v>
      </c>
      <c r="F58" s="97"/>
      <c r="G58" s="97"/>
      <c r="H58" s="98"/>
      <c r="I58" s="71" t="str">
        <f>K22</f>
        <v>Mannschaft 5</v>
      </c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29" t="s">
        <v>23</v>
      </c>
      <c r="AB58" s="69" t="str">
        <f>K24</f>
        <v>Mannschaft 7</v>
      </c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70"/>
      <c r="AT58" s="75"/>
      <c r="AU58" s="76"/>
      <c r="AV58" s="76"/>
      <c r="AW58" s="99"/>
      <c r="AX58" s="99"/>
      <c r="AY58" s="22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</row>
    <row r="59" spans="3:72" s="12" customFormat="1" ht="18" customHeight="1" thickBot="1" x14ac:dyDescent="0.25">
      <c r="C59" s="112">
        <v>2</v>
      </c>
      <c r="D59" s="230"/>
      <c r="E59" s="114">
        <f>E55+TEXT($V$11*($Y$11/1440)+($AJ$11/1440)+($AX$11/1440),"hh:mm")</f>
        <v>0.50694444444444442</v>
      </c>
      <c r="F59" s="115"/>
      <c r="G59" s="115"/>
      <c r="H59" s="116"/>
      <c r="I59" s="80" t="str">
        <f>K25</f>
        <v>Mannschaft 8</v>
      </c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28" t="s">
        <v>23</v>
      </c>
      <c r="AB59" s="81" t="str">
        <f>K21</f>
        <v>Mannschaft 4</v>
      </c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2"/>
      <c r="AT59" s="77"/>
      <c r="AU59" s="74"/>
      <c r="AV59" s="74"/>
      <c r="AW59" s="122"/>
      <c r="AX59" s="123"/>
      <c r="AY59" s="22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</row>
    <row r="60" spans="3:72" s="12" customFormat="1" ht="18" customHeight="1" x14ac:dyDescent="0.2">
      <c r="C60" s="117">
        <v>1</v>
      </c>
      <c r="D60" s="229"/>
      <c r="E60" s="119">
        <f t="shared" si="1"/>
        <v>0.52083333333333326</v>
      </c>
      <c r="F60" s="120"/>
      <c r="G60" s="120"/>
      <c r="H60" s="121"/>
      <c r="I60" s="83" t="str">
        <f>K20</f>
        <v>Mannschaft 3</v>
      </c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38" t="s">
        <v>23</v>
      </c>
      <c r="AB60" s="84" t="str">
        <f>K26</f>
        <v>Mannschaft 9</v>
      </c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5"/>
      <c r="AT60" s="72"/>
      <c r="AU60" s="73"/>
      <c r="AV60" s="73"/>
      <c r="AW60" s="100"/>
      <c r="AX60" s="100"/>
      <c r="AY60" s="22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</row>
    <row r="61" spans="3:72" s="12" customFormat="1" ht="18" customHeight="1" x14ac:dyDescent="0.2">
      <c r="C61" s="94">
        <v>2</v>
      </c>
      <c r="D61" s="228"/>
      <c r="E61" s="96">
        <f>E59+TEXT($V$11*($Y$11/1440)+($AJ$11/1440)+($AX$11/1440),"hh:mm")</f>
        <v>0.52083333333333326</v>
      </c>
      <c r="F61" s="97"/>
      <c r="G61" s="97"/>
      <c r="H61" s="98"/>
      <c r="I61" s="71" t="str">
        <f>K18</f>
        <v>Mannschaft 1</v>
      </c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29" t="s">
        <v>23</v>
      </c>
      <c r="AB61" s="69" t="str">
        <f>K19</f>
        <v>Mannschaft 2</v>
      </c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70"/>
      <c r="AT61" s="75"/>
      <c r="AU61" s="76"/>
      <c r="AV61" s="76"/>
      <c r="AW61" s="99"/>
      <c r="AX61" s="124"/>
      <c r="AY61" s="22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</row>
    <row r="62" spans="3:72" s="12" customFormat="1" ht="18" customHeight="1" x14ac:dyDescent="0.2">
      <c r="C62" s="117">
        <v>3</v>
      </c>
      <c r="D62" s="229"/>
      <c r="E62" s="119">
        <f>E59+TEXT($V$11*($Y$11/1440)+($AJ$11/1440)+($AX$11/1440),"hh:mm")</f>
        <v>0.52083333333333326</v>
      </c>
      <c r="F62" s="120"/>
      <c r="G62" s="120"/>
      <c r="H62" s="121"/>
      <c r="I62" s="83" t="str">
        <f>K27</f>
        <v>Mannschaft 10</v>
      </c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38" t="s">
        <v>23</v>
      </c>
      <c r="AB62" s="84" t="str">
        <f>K24</f>
        <v>Mannschaft 7</v>
      </c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5"/>
      <c r="AT62" s="72"/>
      <c r="AU62" s="73"/>
      <c r="AV62" s="73"/>
      <c r="AW62" s="100"/>
      <c r="AX62" s="100"/>
      <c r="AY62" s="22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</row>
    <row r="63" spans="3:72" s="12" customFormat="1" ht="18" customHeight="1" thickBot="1" x14ac:dyDescent="0.25">
      <c r="C63" s="112">
        <v>4</v>
      </c>
      <c r="D63" s="230"/>
      <c r="E63" s="114">
        <f>E59+TEXT($V$11*($Y$11/1440)+($AJ$11/1440)+($AX$11/1440),"hh:mm")</f>
        <v>0.52083333333333326</v>
      </c>
      <c r="F63" s="115"/>
      <c r="G63" s="115"/>
      <c r="H63" s="116"/>
      <c r="I63" s="80" t="str">
        <f>K23</f>
        <v>Mannschaft 6</v>
      </c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28" t="s">
        <v>23</v>
      </c>
      <c r="AB63" s="81" t="str">
        <f>K25</f>
        <v>Mannschaft 8</v>
      </c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2"/>
      <c r="AT63" s="77"/>
      <c r="AU63" s="74"/>
      <c r="AV63" s="74"/>
      <c r="AW63" s="122"/>
      <c r="AX63" s="123"/>
      <c r="AY63" s="22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</row>
    <row r="64" spans="3:72" s="12" customFormat="1" ht="18" customHeight="1" x14ac:dyDescent="0.2">
      <c r="C64" s="117">
        <v>3</v>
      </c>
      <c r="D64" s="229"/>
      <c r="E64" s="119">
        <f t="shared" si="1"/>
        <v>0.5347222222222221</v>
      </c>
      <c r="F64" s="120"/>
      <c r="G64" s="120"/>
      <c r="H64" s="121"/>
      <c r="I64" s="83" t="str">
        <f>K26</f>
        <v>Mannschaft 9</v>
      </c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38" t="s">
        <v>23</v>
      </c>
      <c r="AB64" s="84" t="str">
        <f>K22</f>
        <v>Mannschaft 5</v>
      </c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5"/>
      <c r="AT64" s="72"/>
      <c r="AU64" s="73"/>
      <c r="AV64" s="73"/>
      <c r="AW64" s="100"/>
      <c r="AX64" s="100"/>
      <c r="AY64" s="22"/>
      <c r="BA64" s="219" t="s">
        <v>39</v>
      </c>
      <c r="BB64" s="220"/>
      <c r="BC64" s="220"/>
      <c r="BD64" s="220"/>
      <c r="BE64" s="220"/>
      <c r="BF64" s="220"/>
      <c r="BG64" s="220"/>
      <c r="BH64" s="220"/>
      <c r="BI64" s="220"/>
      <c r="BJ64" s="220"/>
      <c r="BK64" s="24"/>
      <c r="BL64" s="24"/>
      <c r="BM64" s="24"/>
      <c r="BN64" s="24"/>
      <c r="BO64" s="24"/>
      <c r="BP64" s="24"/>
      <c r="BQ64" s="24"/>
      <c r="BR64" s="24"/>
      <c r="BS64" s="24"/>
      <c r="BT64" s="24"/>
    </row>
    <row r="65" spans="2:72" s="12" customFormat="1" ht="18" customHeight="1" x14ac:dyDescent="0.2">
      <c r="C65" s="94">
        <v>4</v>
      </c>
      <c r="D65" s="228"/>
      <c r="E65" s="96">
        <f>E63+TEXT($V$11*($Y$11/1440)+($AJ$11/1440)+($AX$11/1440),"hh:mm")</f>
        <v>0.5347222222222221</v>
      </c>
      <c r="F65" s="97"/>
      <c r="G65" s="97"/>
      <c r="H65" s="98"/>
      <c r="I65" s="71" t="str">
        <f>K21</f>
        <v>Mannschaft 4</v>
      </c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29" t="s">
        <v>23</v>
      </c>
      <c r="AB65" s="69" t="str">
        <f>K18</f>
        <v>Mannschaft 1</v>
      </c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70"/>
      <c r="AT65" s="75"/>
      <c r="AU65" s="76"/>
      <c r="AV65" s="76"/>
      <c r="AW65" s="99"/>
      <c r="AX65" s="99"/>
      <c r="AY65" s="22"/>
      <c r="BA65" s="220"/>
      <c r="BB65" s="220"/>
      <c r="BC65" s="220"/>
      <c r="BD65" s="220"/>
      <c r="BE65" s="220"/>
      <c r="BF65" s="220"/>
      <c r="BG65" s="220"/>
      <c r="BH65" s="220"/>
      <c r="BI65" s="220"/>
      <c r="BJ65" s="220"/>
      <c r="BK65" s="24"/>
      <c r="BL65" s="24"/>
      <c r="BM65" s="24"/>
      <c r="BN65" s="24"/>
      <c r="BO65" s="24"/>
      <c r="BP65" s="24"/>
      <c r="BQ65" s="24"/>
      <c r="BR65" s="24"/>
      <c r="BS65" s="24"/>
      <c r="BT65" s="24"/>
    </row>
    <row r="66" spans="2:72" s="12" customFormat="1" ht="18" customHeight="1" x14ac:dyDescent="0.2">
      <c r="C66" s="94">
        <v>1</v>
      </c>
      <c r="D66" s="228"/>
      <c r="E66" s="96">
        <f>E63+TEXT($V$11*($Y$11/1440)+($AJ$11/1440)+($AX$11/1440),"hh:mm")</f>
        <v>0.5347222222222221</v>
      </c>
      <c r="F66" s="97"/>
      <c r="G66" s="97"/>
      <c r="H66" s="98"/>
      <c r="I66" s="71" t="str">
        <f>K19</f>
        <v>Mannschaft 2</v>
      </c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29" t="s">
        <v>23</v>
      </c>
      <c r="AB66" s="69" t="str">
        <f>K20</f>
        <v>Mannschaft 3</v>
      </c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70"/>
      <c r="AT66" s="75"/>
      <c r="AU66" s="76"/>
      <c r="AV66" s="76"/>
      <c r="AW66" s="99"/>
      <c r="AX66" s="124"/>
      <c r="AY66" s="22"/>
      <c r="BA66" s="220"/>
      <c r="BB66" s="220"/>
      <c r="BC66" s="220"/>
      <c r="BD66" s="220"/>
      <c r="BE66" s="220"/>
      <c r="BF66" s="220"/>
      <c r="BG66" s="220"/>
      <c r="BH66" s="220"/>
      <c r="BI66" s="220"/>
      <c r="BJ66" s="220"/>
      <c r="BK66" s="24"/>
      <c r="BL66" s="24"/>
      <c r="BM66" s="24"/>
      <c r="BN66" s="24"/>
      <c r="BO66" s="24"/>
      <c r="BP66" s="24"/>
      <c r="BQ66" s="24"/>
      <c r="BR66" s="24"/>
      <c r="BS66" s="24"/>
      <c r="BT66" s="24"/>
    </row>
    <row r="67" spans="2:72" s="12" customFormat="1" ht="18" customHeight="1" thickBot="1" x14ac:dyDescent="0.25">
      <c r="C67" s="152">
        <v>2</v>
      </c>
      <c r="D67" s="225"/>
      <c r="E67" s="130">
        <f>E63+TEXT($V$11*($Y$11/1440)+($AJ$11/1440)+($AX$11/1440),"hh:mm")</f>
        <v>0.5347222222222221</v>
      </c>
      <c r="F67" s="131"/>
      <c r="G67" s="131"/>
      <c r="H67" s="132"/>
      <c r="I67" s="53" t="str">
        <f>K25</f>
        <v>Mannschaft 8</v>
      </c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43" t="s">
        <v>23</v>
      </c>
      <c r="AB67" s="54" t="str">
        <f>K27</f>
        <v>Mannschaft 10</v>
      </c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5"/>
      <c r="AT67" s="138"/>
      <c r="AU67" s="139"/>
      <c r="AV67" s="139"/>
      <c r="AW67" s="62"/>
      <c r="AX67" s="125"/>
      <c r="AY67" s="22"/>
      <c r="BA67" s="217" t="s">
        <v>40</v>
      </c>
      <c r="BB67" s="217"/>
      <c r="BC67" s="217"/>
      <c r="BD67" s="217"/>
      <c r="BE67" s="217"/>
      <c r="BF67" s="217"/>
      <c r="BG67" s="217"/>
      <c r="BH67" s="217"/>
      <c r="BI67" s="217"/>
      <c r="BJ67" s="217"/>
      <c r="BK67" s="24"/>
      <c r="BL67" s="24"/>
      <c r="BM67" s="24"/>
      <c r="BN67" s="24"/>
      <c r="BO67" s="24"/>
      <c r="BP67" s="24"/>
      <c r="BQ67" s="24"/>
      <c r="BR67" s="24"/>
      <c r="BS67" s="24"/>
      <c r="BT67" s="24"/>
    </row>
    <row r="68" spans="2:72" s="12" customFormat="1" ht="18" customHeight="1" x14ac:dyDescent="0.2">
      <c r="C68" s="154">
        <v>1</v>
      </c>
      <c r="D68" s="227"/>
      <c r="E68" s="127">
        <f t="shared" si="1"/>
        <v>0.54861111111111094</v>
      </c>
      <c r="F68" s="128"/>
      <c r="G68" s="128"/>
      <c r="H68" s="129"/>
      <c r="I68" s="59" t="str">
        <f>K24</f>
        <v>Mannschaft 7</v>
      </c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44" t="s">
        <v>23</v>
      </c>
      <c r="AB68" s="60" t="str">
        <f>K26</f>
        <v>Mannschaft 9</v>
      </c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1"/>
      <c r="AT68" s="136"/>
      <c r="AU68" s="137"/>
      <c r="AV68" s="137"/>
      <c r="AW68" s="46"/>
      <c r="AX68" s="46"/>
      <c r="AY68" s="22"/>
      <c r="BA68" s="217"/>
      <c r="BB68" s="217"/>
      <c r="BC68" s="217"/>
      <c r="BD68" s="217"/>
      <c r="BE68" s="217"/>
      <c r="BF68" s="217"/>
      <c r="BG68" s="217"/>
      <c r="BH68" s="217"/>
      <c r="BI68" s="217"/>
      <c r="BJ68" s="217"/>
      <c r="BK68" s="24"/>
      <c r="BL68" s="24"/>
      <c r="BM68" s="24"/>
      <c r="BN68" s="24"/>
      <c r="BO68" s="24"/>
      <c r="BP68" s="24"/>
      <c r="BQ68" s="24"/>
      <c r="BR68" s="24"/>
      <c r="BS68" s="24"/>
      <c r="BT68" s="24"/>
    </row>
    <row r="69" spans="2:72" s="12" customFormat="1" ht="18" customHeight="1" x14ac:dyDescent="0.2">
      <c r="C69" s="156">
        <v>2</v>
      </c>
      <c r="D69" s="226"/>
      <c r="E69" s="140">
        <f>E67+TEXT($V$11*($Y$11/1440)+($AJ$11/1440)+($AX$11/1440),"hh:mm")</f>
        <v>0.54861111111111094</v>
      </c>
      <c r="F69" s="141"/>
      <c r="G69" s="141"/>
      <c r="H69" s="142"/>
      <c r="I69" s="50" t="str">
        <f>K18</f>
        <v>Mannschaft 1</v>
      </c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45" t="s">
        <v>23</v>
      </c>
      <c r="AB69" s="51" t="str">
        <f>K23</f>
        <v>Mannschaft 6</v>
      </c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2"/>
      <c r="AT69" s="89"/>
      <c r="AU69" s="90"/>
      <c r="AV69" s="90"/>
      <c r="AW69" s="188"/>
      <c r="AX69" s="188"/>
      <c r="AY69" s="22"/>
      <c r="BA69" s="217"/>
      <c r="BB69" s="217"/>
      <c r="BC69" s="217"/>
      <c r="BD69" s="217"/>
      <c r="BE69" s="217"/>
      <c r="BF69" s="217"/>
      <c r="BG69" s="217"/>
      <c r="BH69" s="217"/>
      <c r="BI69" s="217"/>
      <c r="BJ69" s="217"/>
      <c r="BK69" s="24"/>
      <c r="BL69" s="24"/>
      <c r="BM69" s="24"/>
      <c r="BN69" s="24"/>
      <c r="BO69" s="24"/>
      <c r="BP69" s="24"/>
      <c r="BQ69" s="24"/>
      <c r="BR69" s="24"/>
      <c r="BS69" s="24"/>
      <c r="BT69" s="24"/>
    </row>
    <row r="70" spans="2:72" s="12" customFormat="1" ht="18" customHeight="1" x14ac:dyDescent="0.2">
      <c r="C70" s="156">
        <v>3</v>
      </c>
      <c r="D70" s="226"/>
      <c r="E70" s="140">
        <f>E67+TEXT($V$11*($Y$11/1440)+($AJ$11/1440)+($AX$11/1440),"hh:mm")</f>
        <v>0.54861111111111094</v>
      </c>
      <c r="F70" s="141"/>
      <c r="G70" s="141"/>
      <c r="H70" s="142"/>
      <c r="I70" s="50" t="str">
        <f>K20</f>
        <v>Mannschaft 3</v>
      </c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45" t="s">
        <v>23</v>
      </c>
      <c r="AB70" s="51" t="str">
        <f>K21</f>
        <v>Mannschaft 4</v>
      </c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2"/>
      <c r="AT70" s="89"/>
      <c r="AU70" s="90"/>
      <c r="AV70" s="90"/>
      <c r="AW70" s="188"/>
      <c r="AX70" s="188"/>
      <c r="AY70" s="22"/>
      <c r="BA70" s="217"/>
      <c r="BB70" s="217"/>
      <c r="BC70" s="217"/>
      <c r="BD70" s="217"/>
      <c r="BE70" s="217"/>
      <c r="BF70" s="217"/>
      <c r="BG70" s="217"/>
      <c r="BH70" s="217"/>
      <c r="BI70" s="217"/>
      <c r="BJ70" s="217"/>
      <c r="BK70" s="24"/>
      <c r="BL70" s="24"/>
      <c r="BM70" s="24"/>
      <c r="BN70" s="24"/>
      <c r="BO70" s="24"/>
      <c r="BP70" s="24"/>
      <c r="BQ70" s="24"/>
      <c r="BR70" s="24"/>
      <c r="BS70" s="24"/>
      <c r="BT70" s="24"/>
    </row>
    <row r="71" spans="2:72" s="12" customFormat="1" ht="18" customHeight="1" thickBot="1" x14ac:dyDescent="0.25">
      <c r="C71" s="152">
        <v>4</v>
      </c>
      <c r="D71" s="225"/>
      <c r="E71" s="130">
        <f>E67+TEXT($V$11*($Y$11/1440)+($AJ$11/1440)+($AX$11/1440),"hh:mm")</f>
        <v>0.54861111111111094</v>
      </c>
      <c r="F71" s="131"/>
      <c r="G71" s="131"/>
      <c r="H71" s="132"/>
      <c r="I71" s="53" t="str">
        <f>K22</f>
        <v>Mannschaft 5</v>
      </c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43" t="s">
        <v>23</v>
      </c>
      <c r="AB71" s="54" t="str">
        <f>K19</f>
        <v>Mannschaft 2</v>
      </c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5"/>
      <c r="AT71" s="138"/>
      <c r="AU71" s="139"/>
      <c r="AV71" s="139"/>
      <c r="AW71" s="62"/>
      <c r="AX71" s="62"/>
      <c r="AY71" s="22"/>
      <c r="BA71" s="217"/>
      <c r="BB71" s="217"/>
      <c r="BC71" s="217"/>
      <c r="BD71" s="217"/>
      <c r="BE71" s="217"/>
      <c r="BF71" s="217"/>
      <c r="BG71" s="217"/>
      <c r="BH71" s="217"/>
      <c r="BI71" s="217"/>
      <c r="BJ71" s="217"/>
      <c r="BK71" s="24"/>
      <c r="BL71" s="24"/>
      <c r="BM71" s="24"/>
      <c r="BN71" s="24"/>
      <c r="BO71" s="24"/>
      <c r="BP71" s="24"/>
      <c r="BQ71" s="24"/>
      <c r="BR71" s="24"/>
      <c r="BS71" s="24"/>
      <c r="BT71" s="24"/>
    </row>
    <row r="72" spans="2:72" s="12" customFormat="1" ht="18" customHeight="1" x14ac:dyDescent="0.2">
      <c r="C72" s="150">
        <v>1</v>
      </c>
      <c r="D72" s="224"/>
      <c r="E72" s="177">
        <f t="shared" si="1"/>
        <v>0.56249999999999978</v>
      </c>
      <c r="F72" s="178"/>
      <c r="G72" s="178"/>
      <c r="H72" s="179"/>
      <c r="I72" s="56" t="str">
        <f>K27</f>
        <v>Mannschaft 10</v>
      </c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40" t="s">
        <v>23</v>
      </c>
      <c r="AB72" s="57" t="str">
        <f>K26</f>
        <v>Mannschaft 9</v>
      </c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8"/>
      <c r="AT72" s="180"/>
      <c r="AU72" s="181"/>
      <c r="AV72" s="181"/>
      <c r="AW72" s="172"/>
      <c r="AX72" s="172"/>
      <c r="AY72" s="22"/>
      <c r="BA72" s="218" t="s">
        <v>41</v>
      </c>
      <c r="BB72" s="218"/>
      <c r="BC72" s="218"/>
      <c r="BD72" s="218"/>
      <c r="BE72" s="218"/>
      <c r="BF72" s="218"/>
      <c r="BG72" s="218"/>
      <c r="BH72" s="218"/>
      <c r="BI72" s="218"/>
      <c r="BJ72" s="218"/>
      <c r="BK72" s="24"/>
      <c r="BL72" s="24"/>
      <c r="BM72" s="24"/>
      <c r="BN72" s="24"/>
      <c r="BO72" s="24"/>
      <c r="BP72" s="24"/>
      <c r="BQ72" s="24"/>
      <c r="BR72" s="24"/>
      <c r="BS72" s="24"/>
      <c r="BT72" s="24"/>
    </row>
    <row r="73" spans="2:72" s="12" customFormat="1" ht="18" customHeight="1" x14ac:dyDescent="0.2">
      <c r="C73" s="182">
        <v>2</v>
      </c>
      <c r="D73" s="221"/>
      <c r="E73" s="174">
        <f>E71+TEXT($V$11*($Y$11/1440)+($AJ$11/1440)+($AX$11/1440),"hh:mm")</f>
        <v>0.56249999999999978</v>
      </c>
      <c r="F73" s="175"/>
      <c r="G73" s="175"/>
      <c r="H73" s="176"/>
      <c r="I73" s="47" t="str">
        <f>K18</f>
        <v>Mannschaft 1</v>
      </c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0" t="s">
        <v>23</v>
      </c>
      <c r="AB73" s="48" t="str">
        <f>K25</f>
        <v>Mannschaft 8</v>
      </c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9"/>
      <c r="AT73" s="63"/>
      <c r="AU73" s="64"/>
      <c r="AV73" s="64"/>
      <c r="AW73" s="65"/>
      <c r="AX73" s="65"/>
      <c r="AY73" s="22"/>
      <c r="BA73" s="218"/>
      <c r="BB73" s="218"/>
      <c r="BC73" s="218"/>
      <c r="BD73" s="218"/>
      <c r="BE73" s="218"/>
      <c r="BF73" s="218"/>
      <c r="BG73" s="218"/>
      <c r="BH73" s="218"/>
      <c r="BI73" s="218"/>
      <c r="BJ73" s="218"/>
      <c r="BK73" s="24"/>
      <c r="BL73" s="24"/>
      <c r="BM73" s="24"/>
      <c r="BN73" s="24"/>
      <c r="BO73" s="24"/>
      <c r="BP73" s="24"/>
      <c r="BQ73" s="24"/>
      <c r="BR73" s="24"/>
      <c r="BS73" s="24"/>
      <c r="BT73" s="24"/>
    </row>
    <row r="74" spans="2:72" s="12" customFormat="1" ht="18" customHeight="1" x14ac:dyDescent="0.2">
      <c r="C74" s="182">
        <v>3</v>
      </c>
      <c r="D74" s="221"/>
      <c r="E74" s="174">
        <f>E71+TEXT($V$11*($Y$11/1440)+($AJ$11/1440)+($AX$11/1440),"hh:mm")</f>
        <v>0.56249999999999978</v>
      </c>
      <c r="F74" s="175"/>
      <c r="G74" s="175"/>
      <c r="H74" s="176"/>
      <c r="I74" s="47" t="str">
        <f>K23</f>
        <v>Mannschaft 6</v>
      </c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0" t="s">
        <v>23</v>
      </c>
      <c r="AB74" s="48" t="str">
        <f>K20</f>
        <v>Mannschaft 3</v>
      </c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9"/>
      <c r="AT74" s="63"/>
      <c r="AU74" s="64"/>
      <c r="AV74" s="64"/>
      <c r="AW74" s="65"/>
      <c r="AX74" s="173"/>
      <c r="AY74" s="22"/>
      <c r="BA74" s="218"/>
      <c r="BB74" s="218"/>
      <c r="BC74" s="218"/>
      <c r="BD74" s="218"/>
      <c r="BE74" s="218"/>
      <c r="BF74" s="218"/>
      <c r="BG74" s="218"/>
      <c r="BH74" s="218"/>
      <c r="BI74" s="218"/>
      <c r="BJ74" s="218"/>
      <c r="BK74" s="25"/>
      <c r="BL74" s="25"/>
      <c r="BM74" s="25"/>
      <c r="BN74" s="25"/>
      <c r="BO74" s="25"/>
      <c r="BP74" s="25"/>
      <c r="BQ74" s="25"/>
      <c r="BR74" s="25"/>
      <c r="BS74" s="25"/>
      <c r="BT74" s="25"/>
    </row>
    <row r="75" spans="2:72" s="12" customFormat="1" ht="18" customHeight="1" thickBot="1" x14ac:dyDescent="0.25">
      <c r="C75" s="162">
        <v>4</v>
      </c>
      <c r="D75" s="223"/>
      <c r="E75" s="167">
        <f>E71+TEXT($V$11*($Y$11/1440)+($AJ$11/1440)+($AX$11/1440),"hh:mm")</f>
        <v>0.56249999999999978</v>
      </c>
      <c r="F75" s="168"/>
      <c r="G75" s="168"/>
      <c r="H75" s="169"/>
      <c r="I75" s="91" t="str">
        <f>K19</f>
        <v>Mannschaft 2</v>
      </c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41" t="s">
        <v>23</v>
      </c>
      <c r="AB75" s="92" t="str">
        <f>K24</f>
        <v>Mannschaft 7</v>
      </c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3"/>
      <c r="AT75" s="143"/>
      <c r="AU75" s="144"/>
      <c r="AV75" s="144"/>
      <c r="AW75" s="170"/>
      <c r="AX75" s="171"/>
      <c r="AY75" s="22"/>
      <c r="BA75" s="218"/>
      <c r="BB75" s="218"/>
      <c r="BC75" s="218"/>
      <c r="BD75" s="218"/>
      <c r="BE75" s="218"/>
      <c r="BF75" s="218"/>
      <c r="BG75" s="218"/>
      <c r="BH75" s="218"/>
      <c r="BI75" s="218"/>
      <c r="BJ75" s="218"/>
    </row>
    <row r="76" spans="2:72" s="12" customFormat="1" ht="18" customHeight="1" thickBot="1" x14ac:dyDescent="0.25">
      <c r="C76" s="160">
        <v>1</v>
      </c>
      <c r="D76" s="222"/>
      <c r="E76" s="164">
        <f t="shared" si="1"/>
        <v>0.57638888888888862</v>
      </c>
      <c r="F76" s="165"/>
      <c r="G76" s="165"/>
      <c r="H76" s="166"/>
      <c r="I76" s="86" t="str">
        <f>K21</f>
        <v>Mannschaft 4</v>
      </c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42" t="s">
        <v>23</v>
      </c>
      <c r="AB76" s="87" t="str">
        <f>K22</f>
        <v>Mannschaft 5</v>
      </c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8"/>
      <c r="AT76" s="184"/>
      <c r="AU76" s="185"/>
      <c r="AV76" s="185"/>
      <c r="AW76" s="186"/>
      <c r="AX76" s="187"/>
      <c r="AY76" s="22"/>
      <c r="BA76" s="218"/>
      <c r="BB76" s="218"/>
      <c r="BC76" s="218"/>
      <c r="BD76" s="218"/>
      <c r="BE76" s="218"/>
      <c r="BF76" s="218"/>
      <c r="BG76" s="218"/>
      <c r="BH76" s="218"/>
      <c r="BI76" s="218"/>
      <c r="BJ76" s="218"/>
    </row>
    <row r="77" spans="2:72" s="12" customFormat="1" ht="18" customHeight="1" x14ac:dyDescent="0.2">
      <c r="C77" s="25"/>
      <c r="D77" s="25"/>
      <c r="E77" s="25"/>
      <c r="F77" s="25"/>
      <c r="G77" s="25"/>
      <c r="H77" s="25"/>
      <c r="I77" s="25"/>
      <c r="J77" s="25"/>
      <c r="K77" s="26"/>
      <c r="L77" s="26"/>
      <c r="M77" s="26"/>
      <c r="N77" s="26"/>
      <c r="O77" s="26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5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W77" s="19"/>
      <c r="AX77" s="19"/>
      <c r="AY77" s="19"/>
      <c r="AZ77" s="19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</row>
    <row r="78" spans="2:72" s="19" customFormat="1" ht="18" hidden="1" customHeight="1" x14ac:dyDescent="0.2">
      <c r="B78" s="13"/>
      <c r="AO78" s="13"/>
      <c r="AP78" s="13"/>
      <c r="AQ78" s="13"/>
      <c r="AR78" s="13"/>
      <c r="AT78" s="13"/>
      <c r="AU78" s="13"/>
      <c r="AV78" s="13"/>
    </row>
    <row r="79" spans="2:72" s="19" customFormat="1" ht="18" hidden="1" customHeight="1" x14ac:dyDescent="0.2"/>
    <row r="80" spans="2:72" s="19" customFormat="1" ht="18" hidden="1" customHeight="1" x14ac:dyDescent="0.2"/>
    <row r="81" spans="30:42" s="19" customFormat="1" ht="18" hidden="1" customHeight="1" x14ac:dyDescent="0.2"/>
    <row r="82" spans="30:42" s="19" customFormat="1" ht="18" hidden="1" customHeight="1" x14ac:dyDescent="0.2"/>
    <row r="83" spans="30:42" s="19" customFormat="1" ht="18" hidden="1" customHeight="1" x14ac:dyDescent="0.2"/>
    <row r="84" spans="30:42" s="19" customFormat="1" ht="18" hidden="1" customHeight="1" x14ac:dyDescent="0.2"/>
    <row r="85" spans="30:42" s="19" customFormat="1" ht="18" hidden="1" customHeight="1" x14ac:dyDescent="0.2"/>
    <row r="86" spans="30:42" hidden="1" x14ac:dyDescent="0.2">
      <c r="AD86" s="16"/>
      <c r="AE86" s="16"/>
      <c r="AF86" s="16"/>
      <c r="AG86" s="16"/>
      <c r="AH86" s="16"/>
      <c r="AI86" s="16"/>
      <c r="AJ86" s="16"/>
      <c r="AK86" s="16"/>
      <c r="AL86" s="16"/>
      <c r="AM86" s="16"/>
    </row>
    <row r="87" spans="30:42" hidden="1" x14ac:dyDescent="0.2">
      <c r="AE87" s="14"/>
      <c r="AF87" s="14"/>
      <c r="AH87" s="14"/>
      <c r="AI87" s="14"/>
      <c r="AM87" s="14"/>
      <c r="AN87" s="15"/>
      <c r="AO87" s="14"/>
      <c r="AP87" s="14"/>
    </row>
    <row r="88" spans="30:42" hidden="1" x14ac:dyDescent="0.2">
      <c r="AE88" s="14"/>
      <c r="AF88" s="14"/>
      <c r="AG88" s="15"/>
      <c r="AH88" s="14"/>
      <c r="AI88" s="14"/>
      <c r="AJ88" s="14"/>
      <c r="AK88" s="14"/>
      <c r="AL88" s="14"/>
      <c r="AM88" s="14"/>
      <c r="AN88" s="14"/>
      <c r="AO88" s="14"/>
      <c r="AP88" s="14"/>
    </row>
    <row r="89" spans="30:42" hidden="1" x14ac:dyDescent="0.2">
      <c r="AE89" s="14"/>
      <c r="AF89" s="14"/>
      <c r="AG89" s="15"/>
      <c r="AH89" s="14"/>
      <c r="AI89" s="14"/>
      <c r="AJ89" s="14"/>
      <c r="AK89" s="14"/>
      <c r="AL89" s="14"/>
      <c r="AM89" s="14"/>
      <c r="AN89" s="14"/>
      <c r="AO89" s="14"/>
      <c r="AP89" s="14"/>
    </row>
    <row r="90" spans="30:42" hidden="1" x14ac:dyDescent="0.2">
      <c r="AE90" s="14"/>
      <c r="AF90" s="14"/>
      <c r="AG90" s="15"/>
      <c r="AH90" s="14"/>
      <c r="AI90" s="14"/>
      <c r="AJ90" s="14"/>
      <c r="AK90" s="14"/>
      <c r="AL90" s="14"/>
      <c r="AM90" s="14"/>
      <c r="AN90" s="14"/>
      <c r="AO90" s="14"/>
      <c r="AP90" s="14"/>
    </row>
    <row r="91" spans="30:42" hidden="1" x14ac:dyDescent="0.2">
      <c r="AE91" s="14"/>
      <c r="AF91" s="14"/>
      <c r="AG91" s="15"/>
      <c r="AH91" s="14"/>
      <c r="AI91" s="14"/>
      <c r="AJ91" s="14"/>
      <c r="AK91" s="14"/>
      <c r="AL91" s="14"/>
      <c r="AM91" s="14"/>
      <c r="AN91" s="14"/>
      <c r="AO91" s="14"/>
      <c r="AP91" s="14"/>
    </row>
    <row r="92" spans="30:42" hidden="1" x14ac:dyDescent="0.2">
      <c r="AE92" s="14"/>
      <c r="AF92" s="14"/>
      <c r="AG92" s="15"/>
      <c r="AH92" s="14"/>
      <c r="AI92" s="14"/>
      <c r="AJ92" s="14"/>
      <c r="AK92" s="14"/>
      <c r="AL92" s="14"/>
      <c r="AM92" s="14"/>
      <c r="AN92" s="14"/>
      <c r="AO92" s="14"/>
      <c r="AP92" s="14"/>
    </row>
    <row r="93" spans="30:42" hidden="1" x14ac:dyDescent="0.2">
      <c r="AE93" s="14"/>
      <c r="AF93" s="14"/>
      <c r="AG93" s="15"/>
      <c r="AH93" s="14"/>
      <c r="AI93" s="14"/>
      <c r="AJ93" s="14"/>
      <c r="AK93" s="14"/>
      <c r="AL93" s="14"/>
      <c r="AM93" s="14"/>
      <c r="AN93" s="14"/>
      <c r="AO93" s="14"/>
      <c r="AP93" s="14"/>
    </row>
    <row r="94" spans="30:42" hidden="1" x14ac:dyDescent="0.2">
      <c r="AE94" s="14"/>
      <c r="AF94" s="14"/>
      <c r="AG94" s="15"/>
      <c r="AH94" s="14"/>
      <c r="AI94" s="14"/>
      <c r="AJ94" s="14"/>
      <c r="AK94" s="14"/>
      <c r="AL94" s="14"/>
      <c r="AM94" s="14"/>
      <c r="AN94" s="14"/>
      <c r="AO94" s="14"/>
      <c r="AP94" s="14"/>
    </row>
    <row r="106" x14ac:dyDescent="0.2"/>
  </sheetData>
  <mergeCells count="304">
    <mergeCell ref="BA64:BJ66"/>
    <mergeCell ref="BA67:BJ71"/>
    <mergeCell ref="BA72:BJ76"/>
    <mergeCell ref="C11:H11"/>
    <mergeCell ref="I11:L11"/>
    <mergeCell ref="V11:W11"/>
    <mergeCell ref="Y11:AC11"/>
    <mergeCell ref="AD11:AI11"/>
    <mergeCell ref="AJ11:AN11"/>
    <mergeCell ref="K25:AB25"/>
    <mergeCell ref="K26:AB26"/>
    <mergeCell ref="AX11:BA11"/>
    <mergeCell ref="AF25:BB25"/>
    <mergeCell ref="AF26:BB26"/>
    <mergeCell ref="K27:AB27"/>
    <mergeCell ref="C31:D31"/>
    <mergeCell ref="E31:H31"/>
    <mergeCell ref="I31:AS31"/>
    <mergeCell ref="AT31:AX31"/>
    <mergeCell ref="C32:D32"/>
    <mergeCell ref="E32:H32"/>
    <mergeCell ref="I32:Z32"/>
    <mergeCell ref="AB32:AS32"/>
    <mergeCell ref="AT32:AV32"/>
    <mergeCell ref="B2:AS2"/>
    <mergeCell ref="B3:AS3"/>
    <mergeCell ref="B4:AS4"/>
    <mergeCell ref="B6:AS6"/>
    <mergeCell ref="K8:AJ8"/>
    <mergeCell ref="K21:AB21"/>
    <mergeCell ref="K22:AB22"/>
    <mergeCell ref="K23:AB23"/>
    <mergeCell ref="K24:AB24"/>
    <mergeCell ref="AO11:AW11"/>
    <mergeCell ref="K17:AB17"/>
    <mergeCell ref="K18:AB18"/>
    <mergeCell ref="K19:AB19"/>
    <mergeCell ref="K20:AB20"/>
    <mergeCell ref="J29:S29"/>
    <mergeCell ref="C34:D34"/>
    <mergeCell ref="E34:H34"/>
    <mergeCell ref="I34:Z34"/>
    <mergeCell ref="AB34:AS34"/>
    <mergeCell ref="AT34:AV34"/>
    <mergeCell ref="AW34:AX34"/>
    <mergeCell ref="AW32:AX32"/>
    <mergeCell ref="C33:D33"/>
    <mergeCell ref="E33:H33"/>
    <mergeCell ref="I33:Z33"/>
    <mergeCell ref="AB33:AS33"/>
    <mergeCell ref="AT33:AV33"/>
    <mergeCell ref="AW33:AX33"/>
    <mergeCell ref="C36:D36"/>
    <mergeCell ref="E36:H36"/>
    <mergeCell ref="I36:Z36"/>
    <mergeCell ref="AB36:AS36"/>
    <mergeCell ref="AT36:AV36"/>
    <mergeCell ref="AW36:AX36"/>
    <mergeCell ref="C35:D35"/>
    <mergeCell ref="E35:H35"/>
    <mergeCell ref="I35:Z35"/>
    <mergeCell ref="AB35:AS35"/>
    <mergeCell ref="AT35:AV35"/>
    <mergeCell ref="AW35:AX35"/>
    <mergeCell ref="C38:D38"/>
    <mergeCell ref="E38:H38"/>
    <mergeCell ref="I38:Z38"/>
    <mergeCell ref="AB38:AS38"/>
    <mergeCell ref="AT38:AV38"/>
    <mergeCell ref="AW38:AX38"/>
    <mergeCell ref="C37:D37"/>
    <mergeCell ref="E37:H37"/>
    <mergeCell ref="I37:Z37"/>
    <mergeCell ref="AB37:AS37"/>
    <mergeCell ref="AT37:AV37"/>
    <mergeCell ref="AW37:AX37"/>
    <mergeCell ref="C40:D40"/>
    <mergeCell ref="E40:H40"/>
    <mergeCell ref="I40:Z40"/>
    <mergeCell ref="AB40:AS40"/>
    <mergeCell ref="AT40:AV40"/>
    <mergeCell ref="AW40:AX40"/>
    <mergeCell ref="C39:D39"/>
    <mergeCell ref="E39:H39"/>
    <mergeCell ref="I39:Z39"/>
    <mergeCell ref="AB39:AS39"/>
    <mergeCell ref="AT39:AV39"/>
    <mergeCell ref="AW39:AX39"/>
    <mergeCell ref="C42:D42"/>
    <mergeCell ref="E42:H42"/>
    <mergeCell ref="I42:Z42"/>
    <mergeCell ref="AB42:AS42"/>
    <mergeCell ref="AT42:AV42"/>
    <mergeCell ref="AW42:AX42"/>
    <mergeCell ref="C41:D41"/>
    <mergeCell ref="E41:H41"/>
    <mergeCell ref="I41:Z41"/>
    <mergeCell ref="AB41:AS41"/>
    <mergeCell ref="AT41:AV41"/>
    <mergeCell ref="AW41:AX41"/>
    <mergeCell ref="C44:D44"/>
    <mergeCell ref="E44:H44"/>
    <mergeCell ref="I44:Z44"/>
    <mergeCell ref="AB44:AS44"/>
    <mergeCell ref="AT44:AV44"/>
    <mergeCell ref="AW44:AX44"/>
    <mergeCell ref="C43:D43"/>
    <mergeCell ref="E43:H43"/>
    <mergeCell ref="I43:Z43"/>
    <mergeCell ref="AB43:AS43"/>
    <mergeCell ref="AT43:AV43"/>
    <mergeCell ref="AW43:AX43"/>
    <mergeCell ref="C46:D46"/>
    <mergeCell ref="E46:H46"/>
    <mergeCell ref="I46:Z46"/>
    <mergeCell ref="AB46:AS46"/>
    <mergeCell ref="AT46:AV46"/>
    <mergeCell ref="AW46:AX46"/>
    <mergeCell ref="C45:D45"/>
    <mergeCell ref="E45:H45"/>
    <mergeCell ref="I45:Z45"/>
    <mergeCell ref="AB45:AS45"/>
    <mergeCell ref="AT45:AV45"/>
    <mergeCell ref="AW45:AX45"/>
    <mergeCell ref="C48:D48"/>
    <mergeCell ref="E48:H48"/>
    <mergeCell ref="I48:Z48"/>
    <mergeCell ref="AB48:AS48"/>
    <mergeCell ref="AT48:AV48"/>
    <mergeCell ref="AW48:AX48"/>
    <mergeCell ref="C47:D47"/>
    <mergeCell ref="E47:H47"/>
    <mergeCell ref="I47:Z47"/>
    <mergeCell ref="AB47:AS47"/>
    <mergeCell ref="AT47:AV47"/>
    <mergeCell ref="AW47:AX47"/>
    <mergeCell ref="C50:D50"/>
    <mergeCell ref="E50:H50"/>
    <mergeCell ref="I50:Z50"/>
    <mergeCell ref="AB50:AS50"/>
    <mergeCell ref="AT50:AV50"/>
    <mergeCell ref="AW50:AX50"/>
    <mergeCell ref="C49:D49"/>
    <mergeCell ref="E49:H49"/>
    <mergeCell ref="I49:Z49"/>
    <mergeCell ref="AB49:AS49"/>
    <mergeCell ref="AT49:AV49"/>
    <mergeCell ref="AW49:AX49"/>
    <mergeCell ref="C52:D52"/>
    <mergeCell ref="E52:H52"/>
    <mergeCell ref="I52:Z52"/>
    <mergeCell ref="AB52:AS52"/>
    <mergeCell ref="AT52:AV52"/>
    <mergeCell ref="AW52:AX52"/>
    <mergeCell ref="C51:D51"/>
    <mergeCell ref="E51:H51"/>
    <mergeCell ref="I51:Z51"/>
    <mergeCell ref="AB51:AS51"/>
    <mergeCell ref="AT51:AV51"/>
    <mergeCell ref="AW51:AX51"/>
    <mergeCell ref="C54:D54"/>
    <mergeCell ref="E54:H54"/>
    <mergeCell ref="I54:Z54"/>
    <mergeCell ref="AB54:AS54"/>
    <mergeCell ref="AT54:AV54"/>
    <mergeCell ref="AW54:AX54"/>
    <mergeCell ref="C53:D53"/>
    <mergeCell ref="E53:H53"/>
    <mergeCell ref="I53:Z53"/>
    <mergeCell ref="AB53:AS53"/>
    <mergeCell ref="AT53:AV53"/>
    <mergeCell ref="AW53:AX53"/>
    <mergeCell ref="C56:D56"/>
    <mergeCell ref="E56:H56"/>
    <mergeCell ref="I56:Z56"/>
    <mergeCell ref="AB56:AS56"/>
    <mergeCell ref="AT56:AV56"/>
    <mergeCell ref="AW56:AX56"/>
    <mergeCell ref="C55:D55"/>
    <mergeCell ref="E55:H55"/>
    <mergeCell ref="I55:Z55"/>
    <mergeCell ref="AB55:AS55"/>
    <mergeCell ref="AT55:AV55"/>
    <mergeCell ref="AW55:AX55"/>
    <mergeCell ref="C58:D58"/>
    <mergeCell ref="E58:H58"/>
    <mergeCell ref="I58:Z58"/>
    <mergeCell ref="AB58:AS58"/>
    <mergeCell ref="AT58:AV58"/>
    <mergeCell ref="AW58:AX58"/>
    <mergeCell ref="C57:D57"/>
    <mergeCell ref="E57:H57"/>
    <mergeCell ref="I57:Z57"/>
    <mergeCell ref="AB57:AS57"/>
    <mergeCell ref="AT57:AV57"/>
    <mergeCell ref="AW57:AX57"/>
    <mergeCell ref="C60:D60"/>
    <mergeCell ref="E60:H60"/>
    <mergeCell ref="I60:Z60"/>
    <mergeCell ref="AB60:AS60"/>
    <mergeCell ref="AT60:AV60"/>
    <mergeCell ref="AW60:AX60"/>
    <mergeCell ref="C59:D59"/>
    <mergeCell ref="E59:H59"/>
    <mergeCell ref="I59:Z59"/>
    <mergeCell ref="AB59:AS59"/>
    <mergeCell ref="AT59:AV59"/>
    <mergeCell ref="AW59:AX59"/>
    <mergeCell ref="C62:D62"/>
    <mergeCell ref="E62:H62"/>
    <mergeCell ref="I62:Z62"/>
    <mergeCell ref="AB62:AS62"/>
    <mergeCell ref="AT62:AV62"/>
    <mergeCell ref="AW62:AX62"/>
    <mergeCell ref="C61:D61"/>
    <mergeCell ref="E61:H61"/>
    <mergeCell ref="I61:Z61"/>
    <mergeCell ref="AB61:AS61"/>
    <mergeCell ref="AT61:AV61"/>
    <mergeCell ref="AW61:AX61"/>
    <mergeCell ref="C64:D64"/>
    <mergeCell ref="E64:H64"/>
    <mergeCell ref="I64:Z64"/>
    <mergeCell ref="AB64:AS64"/>
    <mergeCell ref="AT64:AV64"/>
    <mergeCell ref="AW64:AX64"/>
    <mergeCell ref="C63:D63"/>
    <mergeCell ref="E63:H63"/>
    <mergeCell ref="I63:Z63"/>
    <mergeCell ref="AB63:AS63"/>
    <mergeCell ref="AT63:AV63"/>
    <mergeCell ref="AW63:AX63"/>
    <mergeCell ref="C66:D66"/>
    <mergeCell ref="E66:H66"/>
    <mergeCell ref="I66:Z66"/>
    <mergeCell ref="AB66:AS66"/>
    <mergeCell ref="AT66:AV66"/>
    <mergeCell ref="AW66:AX66"/>
    <mergeCell ref="C65:D65"/>
    <mergeCell ref="E65:H65"/>
    <mergeCell ref="I65:Z65"/>
    <mergeCell ref="AB65:AS65"/>
    <mergeCell ref="AT65:AV65"/>
    <mergeCell ref="AW65:AX65"/>
    <mergeCell ref="C68:D68"/>
    <mergeCell ref="E68:H68"/>
    <mergeCell ref="I68:Z68"/>
    <mergeCell ref="AB68:AS68"/>
    <mergeCell ref="AT68:AV68"/>
    <mergeCell ref="AW68:AX68"/>
    <mergeCell ref="C67:D67"/>
    <mergeCell ref="E67:H67"/>
    <mergeCell ref="I67:Z67"/>
    <mergeCell ref="AB67:AS67"/>
    <mergeCell ref="AT67:AV67"/>
    <mergeCell ref="AW67:AX67"/>
    <mergeCell ref="C70:D70"/>
    <mergeCell ref="E70:H70"/>
    <mergeCell ref="I70:Z70"/>
    <mergeCell ref="AB70:AS70"/>
    <mergeCell ref="AT70:AV70"/>
    <mergeCell ref="AW70:AX70"/>
    <mergeCell ref="C69:D69"/>
    <mergeCell ref="E69:H69"/>
    <mergeCell ref="I69:Z69"/>
    <mergeCell ref="AB69:AS69"/>
    <mergeCell ref="AT69:AV69"/>
    <mergeCell ref="AW69:AX69"/>
    <mergeCell ref="C72:D72"/>
    <mergeCell ref="E72:H72"/>
    <mergeCell ref="I72:Z72"/>
    <mergeCell ref="AB72:AS72"/>
    <mergeCell ref="AT72:AV72"/>
    <mergeCell ref="AW72:AX72"/>
    <mergeCell ref="C71:D71"/>
    <mergeCell ref="E71:H71"/>
    <mergeCell ref="I71:Z71"/>
    <mergeCell ref="AB71:AS71"/>
    <mergeCell ref="AT71:AV71"/>
    <mergeCell ref="AW71:AX71"/>
    <mergeCell ref="C76:D76"/>
    <mergeCell ref="E76:H76"/>
    <mergeCell ref="I76:Z76"/>
    <mergeCell ref="AB76:AS76"/>
    <mergeCell ref="AT76:AV76"/>
    <mergeCell ref="AW76:AX76"/>
    <mergeCell ref="C75:D75"/>
    <mergeCell ref="E75:H75"/>
    <mergeCell ref="I75:Z75"/>
    <mergeCell ref="AB75:AS75"/>
    <mergeCell ref="AT75:AV75"/>
    <mergeCell ref="AW75:AX75"/>
    <mergeCell ref="C74:D74"/>
    <mergeCell ref="E74:H74"/>
    <mergeCell ref="I74:Z74"/>
    <mergeCell ref="AB74:AS74"/>
    <mergeCell ref="AT74:AV74"/>
    <mergeCell ref="AW74:AX74"/>
    <mergeCell ref="C73:D73"/>
    <mergeCell ref="E73:H73"/>
    <mergeCell ref="I73:Z73"/>
    <mergeCell ref="AB73:AS73"/>
    <mergeCell ref="AT73:AV73"/>
    <mergeCell ref="AW73:AX73"/>
  </mergeCells>
  <conditionalFormatting sqref="I32:I76">
    <cfRule type="expression" dxfId="15" priority="1" stopIfTrue="1">
      <formula>AND(AT32&gt;AW32,AT32&lt;&gt;"",AW32&lt;&gt;"")</formula>
    </cfRule>
    <cfRule type="expression" dxfId="14" priority="2" stopIfTrue="1">
      <formula>AND(AT32=AW32,AT32&lt;&gt;"",AW32&lt;&gt;"")</formula>
    </cfRule>
    <cfRule type="expression" dxfId="13" priority="3" stopIfTrue="1">
      <formula>AND(AT32&lt;AW32,AT32&lt;&gt;"",AW32&lt;&gt;"")</formula>
    </cfRule>
  </conditionalFormatting>
  <conditionalFormatting sqref="AB32:AB76">
    <cfRule type="expression" dxfId="12" priority="4" stopIfTrue="1">
      <formula>AND(AW32&gt;AT32,AT32&lt;&gt;"",AW32&lt;&gt;"")</formula>
    </cfRule>
    <cfRule type="expression" dxfId="11" priority="5" stopIfTrue="1">
      <formula>AND(AW32=AT32,AT32&lt;&gt;"",AW32&lt;&gt;"")</formula>
    </cfRule>
    <cfRule type="expression" dxfId="10" priority="6" stopIfTrue="1">
      <formula>AND(AW32&lt;AT32,AT32&lt;&gt;"",AW32&lt;&gt;"")</formula>
    </cfRule>
  </conditionalFormatting>
  <conditionalFormatting sqref="AJ11:AN11">
    <cfRule type="expression" dxfId="9" priority="17" stopIfTrue="1">
      <formula>AND($V$11=2,ISBLANK($AJ$11))</formula>
    </cfRule>
    <cfRule type="expression" priority="18" stopIfTrue="1">
      <formula>IF($V$11=1,0,"")</formula>
    </cfRule>
  </conditionalFormatting>
  <conditionalFormatting sqref="AJ12:AN13">
    <cfRule type="expression" dxfId="8" priority="15" stopIfTrue="1">
      <formula>AND(#REF!=2,ISBLANK($AJ$11))</formula>
    </cfRule>
    <cfRule type="expression" priority="16" stopIfTrue="1">
      <formula>IF(#REF!=1,0,"")</formula>
    </cfRule>
  </conditionalFormatting>
  <conditionalFormatting sqref="AT32:AV51 AT52:AU76">
    <cfRule type="expression" dxfId="7" priority="7" stopIfTrue="1">
      <formula>AND(AW32&lt;&gt;"",ISBLANK(AT32))</formula>
    </cfRule>
    <cfRule type="expression" dxfId="6" priority="8" stopIfTrue="1">
      <formula>ISBLANK(AT32)</formula>
    </cfRule>
  </conditionalFormatting>
  <conditionalFormatting sqref="AV52:AV54">
    <cfRule type="expression" dxfId="5" priority="13" stopIfTrue="1">
      <formula>AND(#REF!&lt;&gt;"",ISBLANK(AV52))</formula>
    </cfRule>
    <cfRule type="expression" dxfId="4" priority="14" stopIfTrue="1">
      <formula>ISBLANK(AV52)</formula>
    </cfRule>
  </conditionalFormatting>
  <conditionalFormatting sqref="AV55:AV76">
    <cfRule type="expression" dxfId="3" priority="11" stopIfTrue="1">
      <formula>AND(AY52&lt;&gt;"",ISBLANK(AV55))</formula>
    </cfRule>
    <cfRule type="expression" dxfId="2" priority="12" stopIfTrue="1">
      <formula>ISBLANK(AV55)</formula>
    </cfRule>
  </conditionalFormatting>
  <conditionalFormatting sqref="AW32:AX76">
    <cfRule type="expression" dxfId="1" priority="9" stopIfTrue="1">
      <formula>AND(AT32&lt;&gt;"",ISBLANK(AW32))</formula>
    </cfRule>
    <cfRule type="expression" dxfId="0" priority="10" stopIfTrue="1">
      <formula>ISBLANK(AW32)</formula>
    </cfRule>
  </conditionalFormatting>
  <dataValidations count="2">
    <dataValidation type="list" allowBlank="1" showInputMessage="1" showErrorMessage="1" sqref="V11:W11" xr:uid="{467A5FF6-338B-4652-AAA6-2A54F338911D}">
      <formula1>$C$32:$C$33</formula1>
    </dataValidation>
    <dataValidation type="whole" operator="greaterThanOrEqual" allowBlank="1" showErrorMessage="1" errorTitle="Fehler" error="Nur Zahlen eingeben!" sqref="AT52:AX76 AJ11:AN13 AW32:AX51 AT32:AT51 Y11:AC13 AY12:BA13 AU32:AV50 AX11:AX13 BB11:BT13" xr:uid="{71633F8D-3841-46FA-9EDB-5A675A9CEDA8}">
      <formula1>0</formula1>
    </dataValidation>
  </dataValidations>
  <printOptions horizontalCentered="1"/>
  <pageMargins left="0.23622047244094491" right="0.15748031496062992" top="0.18" bottom="0.22" header="0" footer="0"/>
  <pageSetup paperSize="9" scale="63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6A00E-C57B-443B-B0A4-C9B879B2F62A}">
  <sheetPr codeName="Tabelle3"/>
  <dimension ref="B1:AP137"/>
  <sheetViews>
    <sheetView workbookViewId="0"/>
  </sheetViews>
  <sheetFormatPr baseColWidth="10" defaultColWidth="9.140625" defaultRowHeight="12.75" x14ac:dyDescent="0.2"/>
  <cols>
    <col min="1" max="1" width="11.42578125" customWidth="1"/>
    <col min="2" max="3" width="2.5703125" bestFit="1" customWidth="1"/>
    <col min="4" max="4" width="5.28515625" bestFit="1" customWidth="1"/>
    <col min="5" max="5" width="23.42578125" bestFit="1" customWidth="1"/>
    <col min="6" max="7" width="12.42578125" bestFit="1" customWidth="1"/>
    <col min="8" max="8" width="2.42578125" bestFit="1" customWidth="1"/>
    <col min="9" max="9" width="6" bestFit="1" customWidth="1"/>
    <col min="10" max="10" width="3.42578125" bestFit="1" customWidth="1"/>
    <col min="11" max="11" width="2.42578125" bestFit="1" customWidth="1"/>
    <col min="12" max="12" width="5.42578125" bestFit="1" customWidth="1"/>
    <col min="13" max="15" width="2.5703125" bestFit="1" customWidth="1"/>
    <col min="16" max="256" width="11.42578125" customWidth="1"/>
  </cols>
  <sheetData>
    <row r="1" spans="2:42" s="2" customFormat="1" x14ac:dyDescent="0.2">
      <c r="AE1" s="14"/>
      <c r="AF1" s="14"/>
      <c r="AG1" s="15"/>
      <c r="AH1" s="14"/>
      <c r="AI1" s="14"/>
      <c r="AJ1" s="14"/>
      <c r="AK1" s="14"/>
      <c r="AL1" s="14"/>
      <c r="AM1" s="14"/>
      <c r="AN1" s="14"/>
      <c r="AO1" s="14"/>
      <c r="AP1" s="14"/>
    </row>
    <row r="2" spans="2:42" s="2" customFormat="1" x14ac:dyDescent="0.2">
      <c r="B2" s="15"/>
      <c r="C2" s="15">
        <v>1</v>
      </c>
      <c r="D2" s="15">
        <v>2</v>
      </c>
      <c r="E2" s="15">
        <v>3</v>
      </c>
      <c r="F2" s="15">
        <v>4</v>
      </c>
      <c r="G2" s="15">
        <v>5</v>
      </c>
      <c r="H2" s="15">
        <v>6</v>
      </c>
      <c r="I2" s="15">
        <v>7</v>
      </c>
      <c r="J2" s="15">
        <v>8</v>
      </c>
      <c r="K2" s="15">
        <v>9</v>
      </c>
      <c r="L2" s="15">
        <v>10</v>
      </c>
      <c r="M2" s="15">
        <v>11</v>
      </c>
      <c r="N2" s="15">
        <v>12</v>
      </c>
      <c r="O2" s="15">
        <v>13</v>
      </c>
      <c r="AE2" s="14"/>
      <c r="AF2" s="14"/>
      <c r="AG2" s="15"/>
      <c r="AH2" s="14"/>
      <c r="AI2" s="14"/>
      <c r="AJ2" s="14"/>
      <c r="AK2" s="14"/>
      <c r="AL2" s="14"/>
      <c r="AM2" s="14"/>
      <c r="AN2" s="14"/>
      <c r="AO2" s="14"/>
      <c r="AP2" s="14"/>
    </row>
    <row r="3" spans="2:42" s="2" customFormat="1" x14ac:dyDescent="0.2">
      <c r="B3" s="15"/>
      <c r="C3" s="15"/>
      <c r="D3" s="15"/>
      <c r="E3" s="15"/>
      <c r="F3" s="15"/>
      <c r="G3" s="15" t="s">
        <v>24</v>
      </c>
      <c r="H3" s="15" t="s">
        <v>23</v>
      </c>
      <c r="I3" s="15" t="s">
        <v>25</v>
      </c>
      <c r="J3" s="15" t="s">
        <v>26</v>
      </c>
      <c r="K3" s="15"/>
      <c r="L3" s="15" t="s">
        <v>27</v>
      </c>
      <c r="M3" s="15" t="s">
        <v>20</v>
      </c>
      <c r="N3" s="15" t="s">
        <v>21</v>
      </c>
      <c r="O3" s="15" t="s">
        <v>22</v>
      </c>
      <c r="AE3" s="14"/>
      <c r="AF3" s="14"/>
      <c r="AG3" s="15"/>
      <c r="AH3" s="14"/>
      <c r="AI3" s="14"/>
      <c r="AJ3" s="14"/>
      <c r="AK3" s="14"/>
      <c r="AL3" s="14"/>
      <c r="AM3" s="14"/>
      <c r="AN3" s="14"/>
      <c r="AO3" s="14"/>
      <c r="AP3" s="14"/>
    </row>
    <row r="4" spans="2:42" s="2" customFormat="1" x14ac:dyDescent="0.2">
      <c r="B4" s="15">
        <v>1</v>
      </c>
      <c r="C4" s="15">
        <f t="shared" ref="C4:C13" si="0">RANK(D4,$D$4:$D$13,1)</f>
        <v>1</v>
      </c>
      <c r="D4" s="15">
        <f t="shared" ref="D4:D13" si="1">E4+ROW()/1000</f>
        <v>1.004</v>
      </c>
      <c r="E4" s="15">
        <f t="shared" ref="E4:E13" si="2">RANK(K4,$K$4:$K$13)</f>
        <v>1</v>
      </c>
      <c r="F4" s="15" t="str">
        <f>VLOOKUP(B4,'Gruppe 1'!$J$18:$AB$27,2,0)</f>
        <v>Mannschaft 1</v>
      </c>
      <c r="G4" s="15">
        <f>SUMPRODUCT((F4='Gruppe 1'!$I$32:$Z$51)*('Gruppe 1'!$AT$32:$AT$51))+SUMPRODUCT((F4='Gruppe 1'!$AB$32:$AS$51)*('Gruppe 1'!$AW$32:$AW$51))</f>
        <v>0</v>
      </c>
      <c r="H4" s="15">
        <f>SUMPRODUCT((F4='Gruppe 1'!$I$32:$Z$51)*('Gruppe 1'!$AW$32:$AW$51))+SUMPRODUCT((F4='Gruppe 1'!$AB$32:$AS$51)*('Gruppe 1'!$AT$32:$AT$51))</f>
        <v>0</v>
      </c>
      <c r="I4" s="15">
        <f>(SUMPRODUCT((F4='Gruppe 1'!$I$32:$Z$51)*(('Gruppe 1'!$AT$32:$AT$51)&gt;('Gruppe 1'!$AW$32:$AW$51)))+SUMPRODUCT((F4='Gruppe 1'!$AB$32:$AS$51)*(('Gruppe 1'!$AW$32:$AW$51)&gt;('Gruppe 1'!$AT$32:$AT$51))))*3+SUMPRODUCT(((F4='Gruppe 1'!$I$32:$Z$51)+(F4='Gruppe 1'!$AB$32:$AS$51))*(('Gruppe 1'!$AW$32:$AW$51)=('Gruppe 1'!$AT$32:$AT$51))*NOT(ISBLANK('Gruppe 1'!$AT$32:$AT$51)))</f>
        <v>0</v>
      </c>
      <c r="J4" s="15">
        <f t="shared" ref="J4:J13" si="3">G4-H4</f>
        <v>0</v>
      </c>
      <c r="K4" s="15">
        <f t="shared" ref="K4:K13" si="4">I4*100000+J4*1000+G4</f>
        <v>0</v>
      </c>
      <c r="L4" s="15">
        <f>SUMPRODUCT(('Gruppe 1'!$I$32:$Z$51=F4)*('Gruppe 1'!$AT$32:$AT$51&lt;&gt;""))+SUMPRODUCT(('Gruppe 1'!$AA$32:$AS$51=F4)*('Gruppe 1'!$AW$32:$AW$51&lt;&gt;""))</f>
        <v>0</v>
      </c>
      <c r="M4" s="15">
        <f>SUMPRODUCT(('Gruppe 1'!$I$32:$Z$51=F4)*('Gruppe 1'!$AT$32:$AT$51&gt;'Gruppe 1'!$AW$32:$AW$51))+SUMPRODUCT(('Gruppe 1'!$AB$32:$AS$51=F4)*('Gruppe 1'!$AT$32:$AT$51&lt;'Gruppe 1'!$AW$32:$AW$51))</f>
        <v>0</v>
      </c>
      <c r="N4" s="15">
        <f>SUMPRODUCT(('Gruppe 1'!$I$32:$AS$51=F4)*('Gruppe 1'!$AT$32:$AT$51='Gruppe 1'!$AW$32:$AW$51)*('Gruppe 1'!$AT$32:$AT$51&lt;&gt;"")*('Gruppe 1'!$AW$32:$AW$51&lt;&gt;""))</f>
        <v>0</v>
      </c>
      <c r="O4" s="15">
        <f>SUMPRODUCT(('Gruppe 1'!$I$32:$Z$51=F4)*('Gruppe 1'!$AT$32:$AT$51&lt;'Gruppe 1'!$AW$32:$AW$51))+SUMPRODUCT(('Gruppe 1'!$AB$32:$AS$51=F4)*('Gruppe 1'!$AT$32:$AT$51&gt;'Gruppe 1'!$AW$32:$AW$51))</f>
        <v>0</v>
      </c>
      <c r="AM4" s="14"/>
    </row>
    <row r="5" spans="2:42" s="2" customFormat="1" x14ac:dyDescent="0.2">
      <c r="B5" s="15">
        <v>2</v>
      </c>
      <c r="C5" s="15">
        <f t="shared" si="0"/>
        <v>2</v>
      </c>
      <c r="D5" s="15">
        <f t="shared" si="1"/>
        <v>1.0049999999999999</v>
      </c>
      <c r="E5" s="15">
        <f t="shared" si="2"/>
        <v>1</v>
      </c>
      <c r="F5" s="15" t="str">
        <f>VLOOKUP(B5,'Gruppe 1'!$J$18:$AB$27,2,0)</f>
        <v>Mannschaft 2</v>
      </c>
      <c r="G5" s="15">
        <f>SUMPRODUCT((F5='Gruppe 1'!$I$32:$Z$51)*('Gruppe 1'!$AT$32:$AT$51))+SUMPRODUCT((F5='Gruppe 1'!$AB$32:$AS$51)*('Gruppe 1'!$AW$32:$AW$51))</f>
        <v>0</v>
      </c>
      <c r="H5" s="15">
        <f>SUMPRODUCT((F5='Gruppe 1'!$I$32:$Z$51)*('Gruppe 1'!$AW$32:$AW$51))+SUMPRODUCT((F5='Gruppe 1'!$AB$32:$AS$51)*('Gruppe 1'!$AT$32:$AT$51))</f>
        <v>0</v>
      </c>
      <c r="I5" s="15">
        <f>(SUMPRODUCT((F5='Gruppe 1'!$I$32:$Z$51)*(('Gruppe 1'!$AT$32:$AT$51)&gt;('Gruppe 1'!$AW$32:$AW$51)))+SUMPRODUCT((F5='Gruppe 1'!$AB$32:$AS$51)*(('Gruppe 1'!$AW$32:$AW$51)&gt;('Gruppe 1'!$AT$32:$AT$51))))*3+SUMPRODUCT(((F5='Gruppe 1'!$I$32:$Z$51)+(F5='Gruppe 1'!$AB$32:$AS$51))*(('Gruppe 1'!$AW$32:$AW$51)=('Gruppe 1'!$AT$32:$AT$51))*NOT(ISBLANK('Gruppe 1'!$AT$32:$AT$51)))</f>
        <v>0</v>
      </c>
      <c r="J5" s="15">
        <f t="shared" si="3"/>
        <v>0</v>
      </c>
      <c r="K5" s="15">
        <f t="shared" si="4"/>
        <v>0</v>
      </c>
      <c r="L5" s="15">
        <f>SUMPRODUCT(('Gruppe 1'!$I$32:$Z$51=F5)*('Gruppe 1'!$AT$32:$AT$51&lt;&gt;""))+SUMPRODUCT(('Gruppe 1'!$AA$32:$AS$51=F5)*('Gruppe 1'!$AW$32:$AW$51&lt;&gt;""))</f>
        <v>0</v>
      </c>
      <c r="M5" s="15">
        <f>SUMPRODUCT(('Gruppe 1'!$I$32:$Z$51=F5)*('Gruppe 1'!$AT$32:$AT$51&gt;'Gruppe 1'!$AW$32:$AW$51))+SUMPRODUCT(('Gruppe 1'!$AB$32:$AS$51=F5)*('Gruppe 1'!$AT$32:$AT$51&lt;'Gruppe 1'!$AW$32:$AW$51))</f>
        <v>0</v>
      </c>
      <c r="N5" s="15">
        <f>SUMPRODUCT(('Gruppe 1'!$I$32:$AS$51=F5)*('Gruppe 1'!$AT$32:$AT$51='Gruppe 1'!$AW$32:$AW$51)*('Gruppe 1'!$AT$32:$AT$51&lt;&gt;"")*('Gruppe 1'!$AW$32:$AW$51&lt;&gt;""))</f>
        <v>0</v>
      </c>
      <c r="O5" s="15">
        <f>SUMPRODUCT(('Gruppe 1'!$I$32:$Z$51=F5)*('Gruppe 1'!$AT$32:$AT$51&lt;'Gruppe 1'!$AW$32:$AW$51))+SUMPRODUCT(('Gruppe 1'!$AB$32:$AS$51=F5)*('Gruppe 1'!$AT$32:$AT$51&gt;'Gruppe 1'!$AW$32:$AW$51))</f>
        <v>0</v>
      </c>
    </row>
    <row r="6" spans="2:42" s="2" customFormat="1" x14ac:dyDescent="0.2">
      <c r="B6" s="15">
        <v>3</v>
      </c>
      <c r="C6" s="15">
        <f t="shared" si="0"/>
        <v>3</v>
      </c>
      <c r="D6" s="15">
        <f t="shared" si="1"/>
        <v>1.006</v>
      </c>
      <c r="E6" s="15">
        <f t="shared" si="2"/>
        <v>1</v>
      </c>
      <c r="F6" s="15" t="str">
        <f>VLOOKUP(B6,'Gruppe 1'!$J$18:$AB$27,2,0)</f>
        <v>Mannschaft 3</v>
      </c>
      <c r="G6" s="15">
        <f>SUMPRODUCT((F6='Gruppe 1'!$I$32:$Z$51)*('Gruppe 1'!$AT$32:$AT$51))+SUMPRODUCT((F6='Gruppe 1'!$AB$32:$AS$51)*('Gruppe 1'!$AW$32:$AW$51))</f>
        <v>0</v>
      </c>
      <c r="H6" s="15">
        <f>SUMPRODUCT((F6='Gruppe 1'!$I$32:$Z$51)*('Gruppe 1'!$AW$32:$AW$51))+SUMPRODUCT((F6='Gruppe 1'!$AB$32:$AS$51)*('Gruppe 1'!$AT$32:$AT$51))</f>
        <v>0</v>
      </c>
      <c r="I6" s="15">
        <f>(SUMPRODUCT((F6='Gruppe 1'!$I$32:$Z$51)*(('Gruppe 1'!$AT$32:$AT$51)&gt;('Gruppe 1'!$AW$32:$AW$51)))+SUMPRODUCT((F6='Gruppe 1'!$AB$32:$AS$51)*(('Gruppe 1'!$AW$32:$AW$51)&gt;('Gruppe 1'!$AT$32:$AT$51))))*3+SUMPRODUCT(((F6='Gruppe 1'!$I$32:$Z$51)+(F6='Gruppe 1'!$AB$32:$AS$51))*(('Gruppe 1'!$AW$32:$AW$51)=('Gruppe 1'!$AT$32:$AT$51))*NOT(ISBLANK('Gruppe 1'!$AT$32:$AT$51)))</f>
        <v>0</v>
      </c>
      <c r="J6" s="15">
        <f t="shared" si="3"/>
        <v>0</v>
      </c>
      <c r="K6" s="15">
        <f t="shared" si="4"/>
        <v>0</v>
      </c>
      <c r="L6" s="15">
        <f>SUMPRODUCT(('Gruppe 1'!$I$32:$Z$51=F6)*('Gruppe 1'!$AT$32:$AT$51&lt;&gt;""))+SUMPRODUCT(('Gruppe 1'!$AA$32:$AS$51=F6)*('Gruppe 1'!$AW$32:$AW$51&lt;&gt;""))</f>
        <v>0</v>
      </c>
      <c r="M6" s="15">
        <f>SUMPRODUCT(('Gruppe 1'!$I$32:$Z$51=F6)*('Gruppe 1'!$AT$32:$AT$51&gt;'Gruppe 1'!$AW$32:$AW$51))+SUMPRODUCT(('Gruppe 1'!$AB$32:$AS$51=F6)*('Gruppe 1'!$AT$32:$AT$51&lt;'Gruppe 1'!$AW$32:$AW$51))</f>
        <v>0</v>
      </c>
      <c r="N6" s="15">
        <f>SUMPRODUCT(('Gruppe 1'!$I$32:$AS$51=F6)*('Gruppe 1'!$AT$32:$AT$51='Gruppe 1'!$AW$32:$AW$51)*('Gruppe 1'!$AT$32:$AT$51&lt;&gt;"")*('Gruppe 1'!$AW$32:$AW$51&lt;&gt;""))</f>
        <v>0</v>
      </c>
      <c r="O6" s="15">
        <f>SUMPRODUCT(('Gruppe 1'!$I$32:$Z$51=F6)*('Gruppe 1'!$AT$32:$AT$51&lt;'Gruppe 1'!$AW$32:$AW$51))+SUMPRODUCT(('Gruppe 1'!$AB$32:$AS$51=F6)*('Gruppe 1'!$AT$32:$AT$51&gt;'Gruppe 1'!$AW$32:$AW$51))</f>
        <v>0</v>
      </c>
    </row>
    <row r="7" spans="2:42" s="2" customFormat="1" x14ac:dyDescent="0.2">
      <c r="B7" s="15">
        <v>4</v>
      </c>
      <c r="C7" s="15">
        <f t="shared" si="0"/>
        <v>4</v>
      </c>
      <c r="D7" s="15">
        <f t="shared" si="1"/>
        <v>1.0069999999999999</v>
      </c>
      <c r="E7" s="15">
        <f t="shared" si="2"/>
        <v>1</v>
      </c>
      <c r="F7" s="15" t="str">
        <f>VLOOKUP(B7,'Gruppe 1'!$J$18:$AB$27,2,0)</f>
        <v>Mannschaft 4</v>
      </c>
      <c r="G7" s="15">
        <f>SUMPRODUCT((F7='Gruppe 1'!$I$32:$Z$51)*('Gruppe 1'!$AT$32:$AT$51))+SUMPRODUCT((F7='Gruppe 1'!$AB$32:$AS$51)*('Gruppe 1'!$AW$32:$AW$51))</f>
        <v>0</v>
      </c>
      <c r="H7" s="15">
        <f>SUMPRODUCT((F7='Gruppe 1'!$I$32:$Z$51)*('Gruppe 1'!$AW$32:$AW$51))+SUMPRODUCT((F7='Gruppe 1'!$AB$32:$AS$51)*('Gruppe 1'!$AT$32:$AT$51))</f>
        <v>0</v>
      </c>
      <c r="I7" s="15">
        <f>(SUMPRODUCT((F7='Gruppe 1'!$I$32:$Z$51)*(('Gruppe 1'!$AT$32:$AT$51)&gt;('Gruppe 1'!$AW$32:$AW$51)))+SUMPRODUCT((F7='Gruppe 1'!$AB$32:$AS$51)*(('Gruppe 1'!$AW$32:$AW$51)&gt;('Gruppe 1'!$AT$32:$AT$51))))*3+SUMPRODUCT(((F7='Gruppe 1'!$I$32:$Z$51)+(F7='Gruppe 1'!$AB$32:$AS$51))*(('Gruppe 1'!$AW$32:$AW$51)=('Gruppe 1'!$AT$32:$AT$51))*NOT(ISBLANK('Gruppe 1'!$AT$32:$AT$51)))</f>
        <v>0</v>
      </c>
      <c r="J7" s="15">
        <f t="shared" si="3"/>
        <v>0</v>
      </c>
      <c r="K7" s="15">
        <f t="shared" si="4"/>
        <v>0</v>
      </c>
      <c r="L7" s="15">
        <f>SUMPRODUCT(('Gruppe 1'!$I$32:$Z$51=F7)*('Gruppe 1'!$AT$32:$AT$51&lt;&gt;""))+SUMPRODUCT(('Gruppe 1'!$AA$32:$AS$51=F7)*('Gruppe 1'!$AW$32:$AW$51&lt;&gt;""))</f>
        <v>0</v>
      </c>
      <c r="M7" s="15">
        <f>SUMPRODUCT(('Gruppe 1'!$I$32:$Z$51=F7)*('Gruppe 1'!$AT$32:$AT$51&gt;'Gruppe 1'!$AW$32:$AW$51))+SUMPRODUCT(('Gruppe 1'!$AB$32:$AS$51=F7)*('Gruppe 1'!$AT$32:$AT$51&lt;'Gruppe 1'!$AW$32:$AW$51))</f>
        <v>0</v>
      </c>
      <c r="N7" s="15">
        <f>SUMPRODUCT(('Gruppe 1'!$I$32:$AS$51=F7)*('Gruppe 1'!$AT$32:$AT$51='Gruppe 1'!$AW$32:$AW$51)*('Gruppe 1'!$AT$32:$AT$51&lt;&gt;"")*('Gruppe 1'!$AW$32:$AW$51&lt;&gt;""))</f>
        <v>0</v>
      </c>
      <c r="O7" s="15">
        <f>SUMPRODUCT(('Gruppe 1'!$I$32:$Z$51=F7)*('Gruppe 1'!$AT$32:$AT$51&lt;'Gruppe 1'!$AW$32:$AW$51))+SUMPRODUCT(('Gruppe 1'!$AB$32:$AS$51=F7)*('Gruppe 1'!$AT$32:$AT$51&gt;'Gruppe 1'!$AW$32:$AW$51))</f>
        <v>0</v>
      </c>
    </row>
    <row r="8" spans="2:42" s="2" customFormat="1" x14ac:dyDescent="0.2">
      <c r="B8" s="15">
        <v>5</v>
      </c>
      <c r="C8" s="15">
        <f t="shared" si="0"/>
        <v>5</v>
      </c>
      <c r="D8" s="15">
        <f t="shared" si="1"/>
        <v>1.008</v>
      </c>
      <c r="E8" s="15">
        <f t="shared" si="2"/>
        <v>1</v>
      </c>
      <c r="F8" s="15" t="str">
        <f>VLOOKUP(B8,'Gruppe 1'!$J$18:$AB$27,2,0)</f>
        <v>Mannschaft 5</v>
      </c>
      <c r="G8" s="15">
        <f>SUMPRODUCT((F8='Gruppe 1'!$I$32:$Z$51)*('Gruppe 1'!$AT$32:$AT$51))+SUMPRODUCT((F8='Gruppe 1'!$AB$32:$AS$51)*('Gruppe 1'!$AW$32:$AW$51))</f>
        <v>0</v>
      </c>
      <c r="H8" s="15">
        <f>SUMPRODUCT((F8='Gruppe 1'!$I$32:$Z$51)*('Gruppe 1'!$AW$32:$AW$51))+SUMPRODUCT((F8='Gruppe 1'!$AB$32:$AS$51)*('Gruppe 1'!$AT$32:$AT$51))</f>
        <v>0</v>
      </c>
      <c r="I8" s="15">
        <f>(SUMPRODUCT((F8='Gruppe 1'!$I$32:$Z$51)*(('Gruppe 1'!$AT$32:$AT$51)&gt;('Gruppe 1'!$AW$32:$AW$51)))+SUMPRODUCT((F8='Gruppe 1'!$AB$32:$AS$51)*(('Gruppe 1'!$AW$32:$AW$51)&gt;('Gruppe 1'!$AT$32:$AT$51))))*3+SUMPRODUCT(((F8='Gruppe 1'!$I$32:$Z$51)+(F8='Gruppe 1'!$AB$32:$AS$51))*(('Gruppe 1'!$AW$32:$AW$51)=('Gruppe 1'!$AT$32:$AT$51))*NOT(ISBLANK('Gruppe 1'!$AT$32:$AT$51)))</f>
        <v>0</v>
      </c>
      <c r="J8" s="15">
        <f t="shared" si="3"/>
        <v>0</v>
      </c>
      <c r="K8" s="15">
        <f t="shared" si="4"/>
        <v>0</v>
      </c>
      <c r="L8" s="15">
        <f>SUMPRODUCT(('Gruppe 1'!$I$32:$Z$51=F8)*('Gruppe 1'!$AT$32:$AT$51&lt;&gt;""))+SUMPRODUCT(('Gruppe 1'!$AA$32:$AS$51=F8)*('Gruppe 1'!$AW$32:$AW$51&lt;&gt;""))</f>
        <v>0</v>
      </c>
      <c r="M8" s="15">
        <f>SUMPRODUCT(('Gruppe 1'!$I$32:$Z$51=F8)*('Gruppe 1'!$AT$32:$AT$51&gt;'Gruppe 1'!$AW$32:$AW$51))+SUMPRODUCT(('Gruppe 1'!$AB$32:$AS$51=F8)*('Gruppe 1'!$AT$32:$AT$51&lt;'Gruppe 1'!$AW$32:$AW$51))</f>
        <v>0</v>
      </c>
      <c r="N8" s="15">
        <f>SUMPRODUCT(('Gruppe 1'!$I$32:$AS$51=F8)*('Gruppe 1'!$AT$32:$AT$51='Gruppe 1'!$AW$32:$AW$51)*('Gruppe 1'!$AT$32:$AT$51&lt;&gt;"")*('Gruppe 1'!$AW$32:$AW$51&lt;&gt;""))</f>
        <v>0</v>
      </c>
      <c r="O8" s="15">
        <f>SUMPRODUCT(('Gruppe 1'!$I$32:$Z$51=F8)*('Gruppe 1'!$AT$32:$AT$51&lt;'Gruppe 1'!$AW$32:$AW$51))+SUMPRODUCT(('Gruppe 1'!$AB$32:$AS$51=F8)*('Gruppe 1'!$AT$32:$AT$51&gt;'Gruppe 1'!$AW$32:$AW$51))</f>
        <v>0</v>
      </c>
    </row>
    <row r="9" spans="2:42" s="2" customFormat="1" x14ac:dyDescent="0.2">
      <c r="B9" s="15">
        <v>6</v>
      </c>
      <c r="C9" s="15">
        <f t="shared" si="0"/>
        <v>6</v>
      </c>
      <c r="D9" s="15">
        <f t="shared" si="1"/>
        <v>1.0089999999999999</v>
      </c>
      <c r="E9" s="15">
        <f t="shared" si="2"/>
        <v>1</v>
      </c>
      <c r="F9" s="15" t="str">
        <f>VLOOKUP(B9,'Gruppe 1'!$J$18:$AB$27,2,0)</f>
        <v>Mannschaft 6</v>
      </c>
      <c r="G9" s="15">
        <f>SUMPRODUCT((F9='Gruppe 1'!$I$32:$Z$51)*('Gruppe 1'!$AT$32:$AT$51))+SUMPRODUCT((F9='Gruppe 1'!$AB$32:$AS$51)*('Gruppe 1'!$AW$32:$AW$51))</f>
        <v>0</v>
      </c>
      <c r="H9" s="15">
        <f>SUMPRODUCT((F9='Gruppe 1'!$I$32:$Z$51)*('Gruppe 1'!$AW$32:$AW$51))+SUMPRODUCT((F9='Gruppe 1'!$AB$32:$AS$51)*('Gruppe 1'!$AT$32:$AT$51))</f>
        <v>0</v>
      </c>
      <c r="I9" s="15">
        <f>(SUMPRODUCT((F9='Gruppe 1'!$I$32:$Z$51)*(('Gruppe 1'!$AT$32:$AT$51)&gt;('Gruppe 1'!$AW$32:$AW$51)))+SUMPRODUCT((F9='Gruppe 1'!$AB$32:$AS$51)*(('Gruppe 1'!$AW$32:$AW$51)&gt;('Gruppe 1'!$AT$32:$AT$51))))*3+SUMPRODUCT(((F9='Gruppe 1'!$I$32:$Z$51)+(F9='Gruppe 1'!$AB$32:$AS$51))*(('Gruppe 1'!$AW$32:$AW$51)=('Gruppe 1'!$AT$32:$AT$51))*NOT(ISBLANK('Gruppe 1'!$AT$32:$AT$51)))</f>
        <v>0</v>
      </c>
      <c r="J9" s="15">
        <f t="shared" si="3"/>
        <v>0</v>
      </c>
      <c r="K9" s="15">
        <f t="shared" si="4"/>
        <v>0</v>
      </c>
      <c r="L9" s="15">
        <f>SUMPRODUCT(('Gruppe 1'!$I$32:$Z$51=F9)*('Gruppe 1'!$AT$32:$AT$51&lt;&gt;""))+SUMPRODUCT(('Gruppe 1'!$AA$32:$AS$51=F9)*('Gruppe 1'!$AW$32:$AW$51&lt;&gt;""))</f>
        <v>0</v>
      </c>
      <c r="M9" s="15">
        <f>SUMPRODUCT(('Gruppe 1'!$I$32:$Z$51=F9)*('Gruppe 1'!$AT$32:$AT$51&gt;'Gruppe 1'!$AW$32:$AW$51))+SUMPRODUCT(('Gruppe 1'!$AB$32:$AS$51=F9)*('Gruppe 1'!$AT$32:$AT$51&lt;'Gruppe 1'!$AW$32:$AW$51))</f>
        <v>0</v>
      </c>
      <c r="N9" s="15">
        <f>SUMPRODUCT(('Gruppe 1'!$I$32:$AS$51=F9)*('Gruppe 1'!$AT$32:$AT$51='Gruppe 1'!$AW$32:$AW$51)*('Gruppe 1'!$AT$32:$AT$51&lt;&gt;"")*('Gruppe 1'!$AW$32:$AW$51&lt;&gt;""))</f>
        <v>0</v>
      </c>
      <c r="O9" s="15">
        <f>SUMPRODUCT(('Gruppe 1'!$I$32:$Z$51=F9)*('Gruppe 1'!$AT$32:$AT$51&lt;'Gruppe 1'!$AW$32:$AW$51))+SUMPRODUCT(('Gruppe 1'!$AB$32:$AS$51=F9)*('Gruppe 1'!$AT$32:$AT$51&gt;'Gruppe 1'!$AW$32:$AW$51))</f>
        <v>0</v>
      </c>
    </row>
    <row r="10" spans="2:42" s="2" customFormat="1" x14ac:dyDescent="0.2">
      <c r="B10" s="15">
        <v>7</v>
      </c>
      <c r="C10" s="15">
        <f t="shared" si="0"/>
        <v>7</v>
      </c>
      <c r="D10" s="15">
        <f t="shared" si="1"/>
        <v>1.01</v>
      </c>
      <c r="E10" s="15">
        <f t="shared" si="2"/>
        <v>1</v>
      </c>
      <c r="F10" s="15" t="str">
        <f>VLOOKUP(B10,'Gruppe 1'!$J$18:$AB$27,2,0)</f>
        <v>Mannschaft 7</v>
      </c>
      <c r="G10" s="15">
        <f>SUMPRODUCT((F10='Gruppe 1'!$I$32:$Z$51)*('Gruppe 1'!$AT$32:$AT$51))+SUMPRODUCT((F10='Gruppe 1'!$AB$32:$AS$51)*('Gruppe 1'!$AW$32:$AW$51))</f>
        <v>0</v>
      </c>
      <c r="H10" s="15">
        <f>SUMPRODUCT((F10='Gruppe 1'!$I$32:$Z$51)*('Gruppe 1'!$AW$32:$AW$51))+SUMPRODUCT((F10='Gruppe 1'!$AB$32:$AS$51)*('Gruppe 1'!$AT$32:$AT$51))</f>
        <v>0</v>
      </c>
      <c r="I10" s="15">
        <f>(SUMPRODUCT((F10='Gruppe 1'!$I$32:$Z$51)*(('Gruppe 1'!$AT$32:$AT$51)&gt;('Gruppe 1'!$AW$32:$AW$51)))+SUMPRODUCT((F10='Gruppe 1'!$AB$32:$AS$51)*(('Gruppe 1'!$AW$32:$AW$51)&gt;('Gruppe 1'!$AT$32:$AT$51))))*3+SUMPRODUCT(((F10='Gruppe 1'!$I$32:$Z$51)+(F10='Gruppe 1'!$AB$32:$AS$51))*(('Gruppe 1'!$AW$32:$AW$51)=('Gruppe 1'!$AT$32:$AT$51))*NOT(ISBLANK('Gruppe 1'!$AT$32:$AT$51)))</f>
        <v>0</v>
      </c>
      <c r="J10" s="15">
        <f t="shared" si="3"/>
        <v>0</v>
      </c>
      <c r="K10" s="15">
        <f t="shared" si="4"/>
        <v>0</v>
      </c>
      <c r="L10" s="15">
        <f>SUMPRODUCT(('Gruppe 1'!$I$32:$Z$51=F10)*('Gruppe 1'!$AT$32:$AT$51&lt;&gt;""))+SUMPRODUCT(('Gruppe 1'!$AA$32:$AS$51=F10)*('Gruppe 1'!$AW$32:$AW$51&lt;&gt;""))</f>
        <v>0</v>
      </c>
      <c r="M10" s="15">
        <f>SUMPRODUCT(('Gruppe 1'!$I$32:$Z$51=F10)*('Gruppe 1'!$AT$32:$AT$51&gt;'Gruppe 1'!$AW$32:$AW$51))+SUMPRODUCT(('Gruppe 1'!$AB$32:$AS$51=F10)*('Gruppe 1'!$AT$32:$AT$51&lt;'Gruppe 1'!$AW$32:$AW$51))</f>
        <v>0</v>
      </c>
      <c r="N10" s="15">
        <f>SUMPRODUCT(('Gruppe 1'!$I$32:$AS$51=F10)*('Gruppe 1'!$AT$32:$AT$51='Gruppe 1'!$AW$32:$AW$51)*('Gruppe 1'!$AT$32:$AT$51&lt;&gt;"")*('Gruppe 1'!$AW$32:$AW$51&lt;&gt;""))</f>
        <v>0</v>
      </c>
      <c r="O10" s="15">
        <f>SUMPRODUCT(('Gruppe 1'!$I$32:$Z$51=F10)*('Gruppe 1'!$AT$32:$AT$51&lt;'Gruppe 1'!$AW$32:$AW$51))+SUMPRODUCT(('Gruppe 1'!$AB$32:$AS$51=F10)*('Gruppe 1'!$AT$32:$AT$51&gt;'Gruppe 1'!$AW$32:$AW$51))</f>
        <v>0</v>
      </c>
    </row>
    <row r="11" spans="2:42" s="2" customFormat="1" x14ac:dyDescent="0.2">
      <c r="B11" s="15">
        <v>8</v>
      </c>
      <c r="C11" s="15">
        <f t="shared" si="0"/>
        <v>8</v>
      </c>
      <c r="D11" s="15">
        <f t="shared" si="1"/>
        <v>1.0109999999999999</v>
      </c>
      <c r="E11" s="15">
        <f t="shared" si="2"/>
        <v>1</v>
      </c>
      <c r="F11" s="15" t="str">
        <f>VLOOKUP(B11,'Gruppe 1'!$J$18:$AB$27,2,0)</f>
        <v>Mannschaft 8</v>
      </c>
      <c r="G11" s="15">
        <f>SUMPRODUCT((F11='Gruppe 1'!$I$32:$Z$51)*('Gruppe 1'!$AT$32:$AT$51))+SUMPRODUCT((F11='Gruppe 1'!$AB$32:$AS$51)*('Gruppe 1'!$AW$32:$AW$51))</f>
        <v>0</v>
      </c>
      <c r="H11" s="15">
        <f>SUMPRODUCT((F11='Gruppe 1'!$I$32:$Z$51)*('Gruppe 1'!$AW$32:$AW$51))+SUMPRODUCT((F11='Gruppe 1'!$AB$32:$AS$51)*('Gruppe 1'!$AT$32:$AT$51))</f>
        <v>0</v>
      </c>
      <c r="I11" s="15">
        <f>(SUMPRODUCT((F11='Gruppe 1'!$I$32:$Z$51)*(('Gruppe 1'!$AT$32:$AT$51)&gt;('Gruppe 1'!$AW$32:$AW$51)))+SUMPRODUCT((F11='Gruppe 1'!$AB$32:$AS$51)*(('Gruppe 1'!$AW$32:$AW$51)&gt;('Gruppe 1'!$AT$32:$AT$51))))*3+SUMPRODUCT(((F11='Gruppe 1'!$I$32:$Z$51)+(F11='Gruppe 1'!$AB$32:$AS$51))*(('Gruppe 1'!$AW$32:$AW$51)=('Gruppe 1'!$AT$32:$AT$51))*NOT(ISBLANK('Gruppe 1'!$AT$32:$AT$51)))</f>
        <v>0</v>
      </c>
      <c r="J11" s="15">
        <f t="shared" si="3"/>
        <v>0</v>
      </c>
      <c r="K11" s="15">
        <f t="shared" si="4"/>
        <v>0</v>
      </c>
      <c r="L11" s="15">
        <f>SUMPRODUCT(('Gruppe 1'!$I$32:$Z$51=F11)*('Gruppe 1'!$AT$32:$AT$51&lt;&gt;""))+SUMPRODUCT(('Gruppe 1'!$AA$32:$AS$51=F11)*('Gruppe 1'!$AW$32:$AW$51&lt;&gt;""))</f>
        <v>0</v>
      </c>
      <c r="M11" s="15">
        <f>SUMPRODUCT(('Gruppe 1'!$I$32:$Z$51=F11)*('Gruppe 1'!$AT$32:$AT$51&gt;'Gruppe 1'!$AW$32:$AW$51))+SUMPRODUCT(('Gruppe 1'!$AB$32:$AS$51=F11)*('Gruppe 1'!$AT$32:$AT$51&lt;'Gruppe 1'!$AW$32:$AW$51))</f>
        <v>0</v>
      </c>
      <c r="N11" s="15">
        <f>SUMPRODUCT(('Gruppe 1'!$I$32:$AS$51=F11)*('Gruppe 1'!$AT$32:$AT$51='Gruppe 1'!$AW$32:$AW$51)*('Gruppe 1'!$AT$32:$AT$51&lt;&gt;"")*('Gruppe 1'!$AW$32:$AW$51&lt;&gt;""))</f>
        <v>0</v>
      </c>
      <c r="O11" s="15">
        <f>SUMPRODUCT(('Gruppe 1'!$I$32:$Z$51=F11)*('Gruppe 1'!$AT$32:$AT$51&lt;'Gruppe 1'!$AW$32:$AW$51))+SUMPRODUCT(('Gruppe 1'!$AB$32:$AS$51=F11)*('Gruppe 1'!$AT$32:$AT$51&gt;'Gruppe 1'!$AW$32:$AW$51))</f>
        <v>0</v>
      </c>
    </row>
    <row r="12" spans="2:42" s="2" customFormat="1" x14ac:dyDescent="0.2">
      <c r="B12" s="15">
        <v>9</v>
      </c>
      <c r="C12" s="15">
        <f t="shared" si="0"/>
        <v>9</v>
      </c>
      <c r="D12" s="15">
        <f t="shared" si="1"/>
        <v>1.012</v>
      </c>
      <c r="E12" s="15">
        <f t="shared" si="2"/>
        <v>1</v>
      </c>
      <c r="F12" s="15" t="str">
        <f>VLOOKUP(B12,'Gruppe 1'!$J$18:$AB$27,2,0)</f>
        <v>Mannschaft 9</v>
      </c>
      <c r="G12" s="15">
        <f>SUMPRODUCT((F12='Gruppe 1'!$I$32:$Z$51)*('Gruppe 1'!$AT$32:$AT$51))+SUMPRODUCT((F12='Gruppe 1'!$AB$32:$AS$51)*('Gruppe 1'!$AW$32:$AW$51))</f>
        <v>0</v>
      </c>
      <c r="H12" s="15">
        <f>SUMPRODUCT((F12='Gruppe 1'!$I$32:$Z$51)*('Gruppe 1'!$AW$32:$AW$51))+SUMPRODUCT((F12='Gruppe 1'!$AB$32:$AS$51)*('Gruppe 1'!$AT$32:$AT$51))</f>
        <v>0</v>
      </c>
      <c r="I12" s="15">
        <f>(SUMPRODUCT((F12='Gruppe 1'!$I$32:$Z$51)*(('Gruppe 1'!$AT$32:$AT$51)&gt;('Gruppe 1'!$AW$32:$AW$51)))+SUMPRODUCT((F12='Gruppe 1'!$AB$32:$AS$51)*(('Gruppe 1'!$AW$32:$AW$51)&gt;('Gruppe 1'!$AT$32:$AT$51))))*3+SUMPRODUCT(((F12='Gruppe 1'!$I$32:$Z$51)+(F12='Gruppe 1'!$AB$32:$AS$51))*(('Gruppe 1'!$AW$32:$AW$51)=('Gruppe 1'!$AT$32:$AT$51))*NOT(ISBLANK('Gruppe 1'!$AT$32:$AT$51)))</f>
        <v>0</v>
      </c>
      <c r="J12" s="15">
        <f t="shared" si="3"/>
        <v>0</v>
      </c>
      <c r="K12" s="15">
        <f t="shared" si="4"/>
        <v>0</v>
      </c>
      <c r="L12" s="15">
        <f>SUMPRODUCT(('Gruppe 1'!$I$32:$Z$51=F12)*('Gruppe 1'!$AT$32:$AT$51&lt;&gt;""))+SUMPRODUCT(('Gruppe 1'!$AA$32:$AS$51=F12)*('Gruppe 1'!$AW$32:$AW$51&lt;&gt;""))</f>
        <v>0</v>
      </c>
      <c r="M12" s="15">
        <f>SUMPRODUCT(('Gruppe 1'!$I$32:$Z$51=F12)*('Gruppe 1'!$AT$32:$AT$51&gt;'Gruppe 1'!$AW$32:$AW$51))+SUMPRODUCT(('Gruppe 1'!$AB$32:$AS$51=F12)*('Gruppe 1'!$AT$32:$AT$51&lt;'Gruppe 1'!$AW$32:$AW$51))</f>
        <v>0</v>
      </c>
      <c r="N12" s="15">
        <f>SUMPRODUCT(('Gruppe 1'!$I$32:$AS$51=F12)*('Gruppe 1'!$AT$32:$AT$51='Gruppe 1'!$AW$32:$AW$51)*('Gruppe 1'!$AT$32:$AT$51&lt;&gt;"")*('Gruppe 1'!$AW$32:$AW$51&lt;&gt;""))</f>
        <v>0</v>
      </c>
      <c r="O12" s="15">
        <f>SUMPRODUCT(('Gruppe 1'!$I$32:$Z$51=F12)*('Gruppe 1'!$AT$32:$AT$51&lt;'Gruppe 1'!$AW$32:$AW$51))+SUMPRODUCT(('Gruppe 1'!$AB$32:$AS$51=F12)*('Gruppe 1'!$AT$32:$AT$51&gt;'Gruppe 1'!$AW$32:$AW$51))</f>
        <v>0</v>
      </c>
    </row>
    <row r="13" spans="2:42" s="2" customFormat="1" x14ac:dyDescent="0.2">
      <c r="B13" s="15">
        <v>10</v>
      </c>
      <c r="C13" s="15">
        <f t="shared" si="0"/>
        <v>10</v>
      </c>
      <c r="D13" s="15">
        <f t="shared" si="1"/>
        <v>1.0129999999999999</v>
      </c>
      <c r="E13" s="15">
        <f t="shared" si="2"/>
        <v>1</v>
      </c>
      <c r="F13" s="15" t="str">
        <f>VLOOKUP(B13,'Gruppe 1'!$J$18:$AB$27,2,0)</f>
        <v>Mannschaft 10</v>
      </c>
      <c r="G13" s="15">
        <f>SUMPRODUCT((F13='Gruppe 1'!$I$32:$Z$51)*('Gruppe 1'!$AT$32:$AT$51))+SUMPRODUCT((F13='Gruppe 1'!$AB$32:$AS$51)*('Gruppe 1'!$AW$32:$AW$51))</f>
        <v>0</v>
      </c>
      <c r="H13" s="15">
        <f>SUMPRODUCT((F13='Gruppe 1'!$I$32:$Z$51)*('Gruppe 1'!$AW$32:$AW$51))+SUMPRODUCT((F13='Gruppe 1'!$AB$32:$AS$51)*('Gruppe 1'!$AT$32:$AT$51))</f>
        <v>0</v>
      </c>
      <c r="I13" s="15">
        <f>(SUMPRODUCT((F13='Gruppe 1'!$I$32:$Z$51)*(('Gruppe 1'!$AT$32:$AT$51)&gt;('Gruppe 1'!$AW$32:$AW$51)))+SUMPRODUCT((F13='Gruppe 1'!$AB$32:$AS$51)*(('Gruppe 1'!$AW$32:$AW$51)&gt;('Gruppe 1'!$AT$32:$AT$51))))*3+SUMPRODUCT(((F13='Gruppe 1'!$I$32:$Z$51)+(F13='Gruppe 1'!$AB$32:$AS$51))*(('Gruppe 1'!$AW$32:$AW$51)=('Gruppe 1'!$AT$32:$AT$51))*NOT(ISBLANK('Gruppe 1'!$AT$32:$AT$51)))</f>
        <v>0</v>
      </c>
      <c r="J13" s="15">
        <f t="shared" si="3"/>
        <v>0</v>
      </c>
      <c r="K13" s="15">
        <f t="shared" si="4"/>
        <v>0</v>
      </c>
      <c r="L13" s="15">
        <f>SUMPRODUCT(('Gruppe 1'!$I$32:$Z$51=F13)*('Gruppe 1'!$AT$32:$AT$51&lt;&gt;""))+SUMPRODUCT(('Gruppe 1'!$AA$32:$AS$51=F13)*('Gruppe 1'!$AW$32:$AW$51&lt;&gt;""))</f>
        <v>0</v>
      </c>
      <c r="M13" s="15">
        <f>SUMPRODUCT(('Gruppe 1'!$I$32:$Z$51=F13)*('Gruppe 1'!$AT$32:$AT$51&gt;'Gruppe 1'!$AW$32:$AW$51))+SUMPRODUCT(('Gruppe 1'!$AB$32:$AS$51=F13)*('Gruppe 1'!$AT$32:$AT$51&lt;'Gruppe 1'!$AW$32:$AW$51))</f>
        <v>0</v>
      </c>
      <c r="N13" s="15">
        <f>SUMPRODUCT(('Gruppe 1'!$I$32:$AS$51=F13)*('Gruppe 1'!$AT$32:$AT$51='Gruppe 1'!$AW$32:$AW$51)*('Gruppe 1'!$AT$32:$AT$51&lt;&gt;"")*('Gruppe 1'!$AW$32:$AW$51&lt;&gt;""))</f>
        <v>0</v>
      </c>
      <c r="O13" s="15">
        <f>SUMPRODUCT(('Gruppe 1'!$I$32:$Z$51=F13)*('Gruppe 1'!$AT$32:$AT$51&lt;'Gruppe 1'!$AW$32:$AW$51))+SUMPRODUCT(('Gruppe 1'!$AB$32:$AS$51=F13)*('Gruppe 1'!$AT$32:$AT$51&gt;'Gruppe 1'!$AW$32:$AW$51))</f>
        <v>0</v>
      </c>
    </row>
    <row r="14" spans="2:42" s="2" customFormat="1" x14ac:dyDescent="0.2">
      <c r="B14" s="15">
        <v>40</v>
      </c>
      <c r="C14" s="15"/>
      <c r="D14" s="15"/>
      <c r="E14" s="15"/>
      <c r="F14" s="15"/>
      <c r="G14" s="15"/>
      <c r="H14" s="15"/>
      <c r="I14" s="15"/>
      <c r="J14" s="15"/>
      <c r="K14" s="15"/>
      <c r="L14" s="15">
        <f>SUM(L4:L13)</f>
        <v>0</v>
      </c>
      <c r="M14" s="15"/>
      <c r="N14" s="15"/>
      <c r="O14" s="15"/>
    </row>
    <row r="15" spans="2:42" s="2" customFormat="1" x14ac:dyDescent="0.2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2:42" s="2" customFormat="1" x14ac:dyDescent="0.2">
      <c r="B16" s="15">
        <v>1</v>
      </c>
      <c r="C16" s="15">
        <f t="shared" ref="C16:C25" si="5">RANK(D16,$D$16:$D$25,1)</f>
        <v>1</v>
      </c>
      <c r="D16" s="15">
        <f t="shared" ref="D16:D25" si="6">E16+ROW()/1000</f>
        <v>1.016</v>
      </c>
      <c r="E16" s="15">
        <f t="shared" ref="E16:E25" si="7">RANK(K16,$K$16:$K$25)</f>
        <v>1</v>
      </c>
      <c r="F16" s="15" t="str">
        <f>VLOOKUP(B16,'Gruppe 1'!$J$18:$AB$27,2,0)</f>
        <v>Mannschaft 1</v>
      </c>
      <c r="G16" s="15">
        <f>SUMPRODUCT((F16='Gruppe 1'!$I$32:$Z$51)*('Gruppe 1'!$AT$32:$AT$51))+SUMPRODUCT((F16='Gruppe 1'!$AB$32:$AS$51)*('Gruppe 1'!$AW$32:$AW$51))+SUMPRODUCT((F16='Gruppe 1'!$I$52:$Z$76)*('Gruppe 1'!$AT$52:$AT$76))+SUMPRODUCT((F16='Gruppe 1'!$AB$52:$AS$76)*('Gruppe 1'!$AW$52:$AW$76))</f>
        <v>0</v>
      </c>
      <c r="H16" s="15">
        <f>SUMPRODUCT((F16='Gruppe 1'!$I$32:$Z$51)*('Gruppe 1'!$AW$32:$AW$51))+SUMPRODUCT((F16='Gruppe 1'!$AB$32:$AS$51)*('Gruppe 1'!$AT$32:$AT$51))+SUMPRODUCT((F16='Gruppe 1'!$I$52:$Z$76)*('Gruppe 1'!$AW$52:$AW$76))+SUMPRODUCT((F16='Gruppe 1'!$AB$52:$AS$76)*('Gruppe 1'!$AT$52:$AT$76))</f>
        <v>0</v>
      </c>
      <c r="I16" s="15">
        <f>(SUMPRODUCT((F16='Gruppe 1'!$I$32:$Z$51)*(('Gruppe 1'!$AT$32:$AT$51)&gt;('Gruppe 1'!$AW$32:$AW$51)))+SUMPRODUCT((F16='Gruppe 1'!$AB$32:$AS$51)*(('Gruppe 1'!$AW$32:$AW$51)&gt;('Gruppe 1'!$AT$32:$AT$51))))*3+SUMPRODUCT(((F16='Gruppe 1'!$I$32:$Z$51)+(F16='Gruppe 1'!$AB$32:$AS$51))*(('Gruppe 1'!$AW$32:$AW$51)=('Gruppe 1'!$AT$32:$AT$51))*NOT(ISBLANK('Gruppe 1'!$AT$32:$AT$51)))+(SUMPRODUCT((F16='Gruppe 1'!$I$52:$Z$76)*(('Gruppe 1'!$AT$52:$AT$76)&gt;('Gruppe 1'!$AW$52:$AW$76)))+SUMPRODUCT((F16='Gruppe 1'!$AB$52:$AS$76)*(('Gruppe 1'!$AW$52:$AW$76)&gt;('Gruppe 1'!$AT$52:$AT$76))))*3+SUMPRODUCT(((F16='Gruppe 1'!$I$52:$Z$76)+(F16='Gruppe 1'!$AB$52:$AS$76))*(('Gruppe 1'!$AW$52:$AW$76)=('Gruppe 1'!$AT$52:$AT$76))*NOT(ISBLANK('Gruppe 1'!$AT$52:$AT$76)))</f>
        <v>0</v>
      </c>
      <c r="J16" s="15">
        <f t="shared" ref="J16:J25" si="8">G16-H16</f>
        <v>0</v>
      </c>
      <c r="K16" s="15">
        <f t="shared" ref="K16:K25" si="9">I16*100000+J16*1000+G16</f>
        <v>0</v>
      </c>
      <c r="L16" s="15">
        <f>SUMPRODUCT(('Gruppe 1'!$I$32:$Z$51=F16)*('Gruppe 1'!$AT$32:$AT$51&lt;&gt;""))+SUMPRODUCT(('Gruppe 1'!$AA$32:$AS$51=F16)*('Gruppe 1'!$AW$32:$AW$51&lt;&gt;""))+SUMPRODUCT(('Gruppe 1'!$I$52:$Z$76=F16)*('Gruppe 1'!$AT$52:$AT$76&lt;&gt;""))+SUMPRODUCT(('Gruppe 1'!$AB$52:$AS$76=F16)*('Gruppe 1'!$AW$52:$AW$76&lt;&gt;""))</f>
        <v>0</v>
      </c>
      <c r="M16" s="15">
        <f>SUMPRODUCT(('Gruppe 1'!$I$32:$Z$51=F16)*('Gruppe 1'!$AT$32:$AT$51&gt;'Gruppe 1'!$AW$32:$AW$51))+SUMPRODUCT(('Gruppe 1'!$AB$32:$AS$51=F16)*('Gruppe 1'!$AT$32:$AT$51&lt;'Gruppe 1'!$AW$32:$AW$51))+SUMPRODUCT(('Gruppe 1'!$I$52:$Z$76=F16)*('Gruppe 1'!$AT$52:$AT$76&gt;'Gruppe 1'!$AW$52:$AW$76))+SUMPRODUCT(('Gruppe 1'!$AB$52:$AS$76=F16)*('Gruppe 1'!$AT$52:$AT$76&lt;'Gruppe 1'!$AW$52:$AW$76))</f>
        <v>0</v>
      </c>
      <c r="N16" s="15">
        <f>SUMPRODUCT(('Gruppe 1'!$I$32:$AS$51=F16)*('Gruppe 1'!$AT$32:$AT$51='Gruppe 1'!$AW$32:$AW$51)*('Gruppe 1'!$AT$32:$AT$51&lt;&gt;"")*('Gruppe 1'!$AW$32:$AW$51&lt;&gt;""))+SUMPRODUCT(('Gruppe 1'!$I$52:$AS$76=F16)*('Gruppe 1'!$AT$52:$AT$76='Gruppe 1'!$AW$52:$AW$76)*('Gruppe 1'!$AT$52:$AT$76&lt;&gt;"")*('Gruppe 1'!$AW$52:$AW$76&lt;&gt;""))</f>
        <v>0</v>
      </c>
      <c r="O16" s="15">
        <f>SUMPRODUCT(('Gruppe 1'!$I$32:$Z$51=F16)*('Gruppe 1'!$AT$32:$AT$51&lt;'Gruppe 1'!$AW$32:$AW$51))+SUMPRODUCT(('Gruppe 1'!$AB$32:$AS$51=F16)*('Gruppe 1'!$AT$32:$AT$51&gt;'Gruppe 1'!$AW$32:$AW$51))+SUMPRODUCT(('Gruppe 1'!$I$52:$Z$76=F16)*('Gruppe 1'!$AT$52:$AT$76&lt;'Gruppe 1'!$AW$52:$AW$76))+SUMPRODUCT(('Gruppe 1'!$AB$52:$AS$76=F16)*('Gruppe 1'!$AT$52:$AT$76&gt;'Gruppe 1'!$AW$52:$AW$76))</f>
        <v>0</v>
      </c>
    </row>
    <row r="17" spans="2:15" s="2" customFormat="1" x14ac:dyDescent="0.2">
      <c r="B17" s="15">
        <v>2</v>
      </c>
      <c r="C17" s="15">
        <f t="shared" si="5"/>
        <v>2</v>
      </c>
      <c r="D17" s="15">
        <f t="shared" si="6"/>
        <v>1.0169999999999999</v>
      </c>
      <c r="E17" s="15">
        <f t="shared" si="7"/>
        <v>1</v>
      </c>
      <c r="F17" s="15" t="str">
        <f>VLOOKUP(B17,'Gruppe 1'!$J$18:$AB$27,2,0)</f>
        <v>Mannschaft 2</v>
      </c>
      <c r="G17" s="15">
        <f>SUMPRODUCT((F17='Gruppe 1'!$I$32:$Z$51)*('Gruppe 1'!$AT$32:$AT$51))+SUMPRODUCT((F17='Gruppe 1'!$AB$32:$AS$51)*('Gruppe 1'!$AW$32:$AW$51))+SUMPRODUCT((F17='Gruppe 1'!$I$52:$Z$76)*('Gruppe 1'!$AT$52:$AT$76))+SUMPRODUCT((F17='Gruppe 1'!$AB$52:$AS$76)*('Gruppe 1'!$AW$52:$AW$76))</f>
        <v>0</v>
      </c>
      <c r="H17" s="15">
        <f>SUMPRODUCT((F17='Gruppe 1'!$I$32:$Z$51)*('Gruppe 1'!$AW$32:$AW$51))+SUMPRODUCT((F17='Gruppe 1'!$AB$32:$AS$51)*('Gruppe 1'!$AT$32:$AT$51))+SUMPRODUCT((F17='Gruppe 1'!$I$52:$Z$76)*('Gruppe 1'!$AW$52:$AW$76))+SUMPRODUCT((F17='Gruppe 1'!$AB$52:$AS$76)*('Gruppe 1'!$AT$52:$AT$76))</f>
        <v>0</v>
      </c>
      <c r="I17" s="15">
        <f>(SUMPRODUCT((F17='Gruppe 1'!$I$32:$Z$51)*(('Gruppe 1'!$AT$32:$AT$51)&gt;('Gruppe 1'!$AW$32:$AW$51)))+SUMPRODUCT((F17='Gruppe 1'!$AB$32:$AS$51)*(('Gruppe 1'!$AW$32:$AW$51)&gt;('Gruppe 1'!$AT$32:$AT$51))))*3+SUMPRODUCT(((F17='Gruppe 1'!$I$32:$Z$51)+(F17='Gruppe 1'!$AB$32:$AS$51))*(('Gruppe 1'!$AW$32:$AW$51)=('Gruppe 1'!$AT$32:$AT$51))*NOT(ISBLANK('Gruppe 1'!$AT$32:$AT$51)))+(SUMPRODUCT((F17='Gruppe 1'!$I$52:$Z$76)*(('Gruppe 1'!$AT$52:$AT$76)&gt;('Gruppe 1'!$AW$52:$AW$76)))+SUMPRODUCT((F17='Gruppe 1'!$AB$52:$AS$76)*(('Gruppe 1'!$AW$52:$AW$76)&gt;('Gruppe 1'!$AT$52:$AT$76))))*3+SUMPRODUCT(((F17='Gruppe 1'!$I$52:$Z$76)+(F17='Gruppe 1'!$AB$52:$AS$76))*(('Gruppe 1'!$AW$52:$AW$76)=('Gruppe 1'!$AT$52:$AT$76))*NOT(ISBLANK('Gruppe 1'!$AT$52:$AT$76)))</f>
        <v>0</v>
      </c>
      <c r="J17" s="15">
        <f t="shared" si="8"/>
        <v>0</v>
      </c>
      <c r="K17" s="15">
        <f t="shared" si="9"/>
        <v>0</v>
      </c>
      <c r="L17" s="15">
        <f>SUMPRODUCT(('Gruppe 1'!$I$32:$Z$51=F17)*('Gruppe 1'!$AT$32:$AT$51&lt;&gt;""))+SUMPRODUCT(('Gruppe 1'!$AA$32:$AS$51=F17)*('Gruppe 1'!$AW$32:$AW$51&lt;&gt;""))+SUMPRODUCT(('Gruppe 1'!$I$52:$Z$76=F17)*('Gruppe 1'!$AT$52:$AT$76&lt;&gt;""))+SUMPRODUCT(('Gruppe 1'!$AB$52:$AS$76=F17)*('Gruppe 1'!$AW$52:$AW$76&lt;&gt;""))</f>
        <v>0</v>
      </c>
      <c r="M17" s="15">
        <f>SUMPRODUCT(('Gruppe 1'!$I$32:$Z$51=F17)*('Gruppe 1'!$AT$32:$AT$51&gt;'Gruppe 1'!$AW$32:$AW$51))+SUMPRODUCT(('Gruppe 1'!$AB$32:$AS$51=F17)*('Gruppe 1'!$AT$32:$AT$51&lt;'Gruppe 1'!$AW$32:$AW$51))+SUMPRODUCT(('Gruppe 1'!$I$52:$Z$76=F17)*('Gruppe 1'!$AT$52:$AT$76&gt;'Gruppe 1'!$AW$52:$AW$76))+SUMPRODUCT(('Gruppe 1'!$AB$52:$AS$76=F17)*('Gruppe 1'!$AT$52:$AT$76&lt;'Gruppe 1'!$AW$52:$AW$76))</f>
        <v>0</v>
      </c>
      <c r="N17" s="15">
        <f>SUMPRODUCT(('Gruppe 1'!$I$32:$AS$51=F17)*('Gruppe 1'!$AT$32:$AT$51='Gruppe 1'!$AW$32:$AW$51)*('Gruppe 1'!$AT$32:$AT$51&lt;&gt;"")*('Gruppe 1'!$AW$32:$AW$51&lt;&gt;""))+SUMPRODUCT(('Gruppe 1'!$I$52:$AS$76=F17)*('Gruppe 1'!$AT$52:$AT$76='Gruppe 1'!$AW$52:$AW$76)*('Gruppe 1'!$AT$52:$AT$76&lt;&gt;"")*('Gruppe 1'!$AW$52:$AW$76&lt;&gt;""))</f>
        <v>0</v>
      </c>
      <c r="O17" s="15">
        <f>SUMPRODUCT(('Gruppe 1'!$I$32:$Z$51=F17)*('Gruppe 1'!$AT$32:$AT$51&lt;'Gruppe 1'!$AW$32:$AW$51))+SUMPRODUCT(('Gruppe 1'!$AB$32:$AS$51=F17)*('Gruppe 1'!$AT$32:$AT$51&gt;'Gruppe 1'!$AW$32:$AW$51))+SUMPRODUCT(('Gruppe 1'!$I$52:$Z$76=F17)*('Gruppe 1'!$AT$52:$AT$76&lt;'Gruppe 1'!$AW$52:$AW$76))+SUMPRODUCT(('Gruppe 1'!$AB$52:$AS$76=F17)*('Gruppe 1'!$AT$52:$AT$76&gt;'Gruppe 1'!$AW$52:$AW$76))</f>
        <v>0</v>
      </c>
    </row>
    <row r="18" spans="2:15" s="2" customFormat="1" x14ac:dyDescent="0.2">
      <c r="B18" s="15">
        <v>3</v>
      </c>
      <c r="C18" s="15">
        <f t="shared" si="5"/>
        <v>3</v>
      </c>
      <c r="D18" s="15">
        <f t="shared" si="6"/>
        <v>1.018</v>
      </c>
      <c r="E18" s="15">
        <f t="shared" si="7"/>
        <v>1</v>
      </c>
      <c r="F18" s="15" t="str">
        <f>VLOOKUP(B18,'Gruppe 1'!$J$18:$AB$27,2,0)</f>
        <v>Mannschaft 3</v>
      </c>
      <c r="G18" s="15">
        <f>SUMPRODUCT((F18='Gruppe 1'!$I$32:$Z$51)*('Gruppe 1'!$AT$32:$AT$51))+SUMPRODUCT((F18='Gruppe 1'!$AB$32:$AS$51)*('Gruppe 1'!$AW$32:$AW$51))+SUMPRODUCT((F18='Gruppe 1'!$I$52:$Z$76)*('Gruppe 1'!$AT$52:$AT$76))+SUMPRODUCT((F18='Gruppe 1'!$AB$52:$AS$76)*('Gruppe 1'!$AW$52:$AW$76))</f>
        <v>0</v>
      </c>
      <c r="H18" s="15">
        <f>SUMPRODUCT((F18='Gruppe 1'!$I$32:$Z$51)*('Gruppe 1'!$AW$32:$AW$51))+SUMPRODUCT((F18='Gruppe 1'!$AB$32:$AS$51)*('Gruppe 1'!$AT$32:$AT$51))+SUMPRODUCT((F18='Gruppe 1'!$I$52:$Z$76)*('Gruppe 1'!$AW$52:$AW$76))+SUMPRODUCT((F18='Gruppe 1'!$AB$52:$AS$76)*('Gruppe 1'!$AT$52:$AT$76))</f>
        <v>0</v>
      </c>
      <c r="I18" s="15">
        <f>(SUMPRODUCT((F18='Gruppe 1'!$I$32:$Z$51)*(('Gruppe 1'!$AT$32:$AT$51)&gt;('Gruppe 1'!$AW$32:$AW$51)))+SUMPRODUCT((F18='Gruppe 1'!$AB$32:$AS$51)*(('Gruppe 1'!$AW$32:$AW$51)&gt;('Gruppe 1'!$AT$32:$AT$51))))*3+SUMPRODUCT(((F18='Gruppe 1'!$I$32:$Z$51)+(F18='Gruppe 1'!$AB$32:$AS$51))*(('Gruppe 1'!$AW$32:$AW$51)=('Gruppe 1'!$AT$32:$AT$51))*NOT(ISBLANK('Gruppe 1'!$AT$32:$AT$51)))+(SUMPRODUCT((F18='Gruppe 1'!$I$52:$Z$76)*(('Gruppe 1'!$AT$52:$AT$76)&gt;('Gruppe 1'!$AW$52:$AW$76)))+SUMPRODUCT((F18='Gruppe 1'!$AB$52:$AS$76)*(('Gruppe 1'!$AW$52:$AW$76)&gt;('Gruppe 1'!$AT$52:$AT$76))))*3+SUMPRODUCT(((F18='Gruppe 1'!$I$52:$Z$76)+(F18='Gruppe 1'!$AB$52:$AS$76))*(('Gruppe 1'!$AW$52:$AW$76)=('Gruppe 1'!$AT$52:$AT$76))*NOT(ISBLANK('Gruppe 1'!$AT$52:$AT$76)))</f>
        <v>0</v>
      </c>
      <c r="J18" s="15">
        <f t="shared" si="8"/>
        <v>0</v>
      </c>
      <c r="K18" s="15">
        <f t="shared" si="9"/>
        <v>0</v>
      </c>
      <c r="L18" s="15">
        <f>SUMPRODUCT(('Gruppe 1'!$I$32:$Z$51=F18)*('Gruppe 1'!$AT$32:$AT$51&lt;&gt;""))+SUMPRODUCT(('Gruppe 1'!$AA$32:$AS$51=F18)*('Gruppe 1'!$AW$32:$AW$51&lt;&gt;""))+SUMPRODUCT(('Gruppe 1'!$I$52:$Z$76=F18)*('Gruppe 1'!$AT$52:$AT$76&lt;&gt;""))+SUMPRODUCT(('Gruppe 1'!$AB$52:$AS$76=F18)*('Gruppe 1'!$AW$52:$AW$76&lt;&gt;""))</f>
        <v>0</v>
      </c>
      <c r="M18" s="15">
        <f>SUMPRODUCT(('Gruppe 1'!$I$32:$Z$51=F18)*('Gruppe 1'!$AT$32:$AT$51&gt;'Gruppe 1'!$AW$32:$AW$51))+SUMPRODUCT(('Gruppe 1'!$AB$32:$AS$51=F18)*('Gruppe 1'!$AT$32:$AT$51&lt;'Gruppe 1'!$AW$32:$AW$51))+SUMPRODUCT(('Gruppe 1'!$I$52:$Z$76=F18)*('Gruppe 1'!$AT$52:$AT$76&gt;'Gruppe 1'!$AW$52:$AW$76))+SUMPRODUCT(('Gruppe 1'!$AB$52:$AS$76=F18)*('Gruppe 1'!$AT$52:$AT$76&lt;'Gruppe 1'!$AW$52:$AW$76))</f>
        <v>0</v>
      </c>
      <c r="N18" s="15">
        <f>SUMPRODUCT(('Gruppe 1'!$I$32:$AS$51=F18)*('Gruppe 1'!$AT$32:$AT$51='Gruppe 1'!$AW$32:$AW$51)*('Gruppe 1'!$AT$32:$AT$51&lt;&gt;"")*('Gruppe 1'!$AW$32:$AW$51&lt;&gt;""))+SUMPRODUCT(('Gruppe 1'!$I$52:$AS$76=F18)*('Gruppe 1'!$AT$52:$AT$76='Gruppe 1'!$AW$52:$AW$76)*('Gruppe 1'!$AT$52:$AT$76&lt;&gt;"")*('Gruppe 1'!$AW$52:$AW$76&lt;&gt;""))</f>
        <v>0</v>
      </c>
      <c r="O18" s="15">
        <f>SUMPRODUCT(('Gruppe 1'!$I$32:$Z$51=F18)*('Gruppe 1'!$AT$32:$AT$51&lt;'Gruppe 1'!$AW$32:$AW$51))+SUMPRODUCT(('Gruppe 1'!$AB$32:$AS$51=F18)*('Gruppe 1'!$AT$32:$AT$51&gt;'Gruppe 1'!$AW$32:$AW$51))+SUMPRODUCT(('Gruppe 1'!$I$52:$Z$76=F18)*('Gruppe 1'!$AT$52:$AT$76&lt;'Gruppe 1'!$AW$52:$AW$76))+SUMPRODUCT(('Gruppe 1'!$AB$52:$AS$76=F18)*('Gruppe 1'!$AT$52:$AT$76&gt;'Gruppe 1'!$AW$52:$AW$76))</f>
        <v>0</v>
      </c>
    </row>
    <row r="19" spans="2:15" s="2" customFormat="1" x14ac:dyDescent="0.2">
      <c r="B19" s="15">
        <v>4</v>
      </c>
      <c r="C19" s="15">
        <f t="shared" si="5"/>
        <v>4</v>
      </c>
      <c r="D19" s="15">
        <f t="shared" si="6"/>
        <v>1.0189999999999999</v>
      </c>
      <c r="E19" s="15">
        <f t="shared" si="7"/>
        <v>1</v>
      </c>
      <c r="F19" s="15" t="str">
        <f>VLOOKUP(B19,'Gruppe 1'!$J$18:$AB$27,2,0)</f>
        <v>Mannschaft 4</v>
      </c>
      <c r="G19" s="15">
        <f>SUMPRODUCT((F19='Gruppe 1'!$I$32:$Z$51)*('Gruppe 1'!$AT$32:$AT$51))+SUMPRODUCT((F19='Gruppe 1'!$AB$32:$AS$51)*('Gruppe 1'!$AW$32:$AW$51))+SUMPRODUCT((F19='Gruppe 1'!$I$52:$Z$76)*('Gruppe 1'!$AT$52:$AT$76))+SUMPRODUCT((F19='Gruppe 1'!$AB$52:$AS$76)*('Gruppe 1'!$AW$52:$AW$76))</f>
        <v>0</v>
      </c>
      <c r="H19" s="15">
        <f>SUMPRODUCT((F19='Gruppe 1'!$I$32:$Z$51)*('Gruppe 1'!$AW$32:$AW$51))+SUMPRODUCT((F19='Gruppe 1'!$AB$32:$AS$51)*('Gruppe 1'!$AT$32:$AT$51))+SUMPRODUCT((F19='Gruppe 1'!$I$52:$Z$76)*('Gruppe 1'!$AW$52:$AW$76))+SUMPRODUCT((F19='Gruppe 1'!$AB$52:$AS$76)*('Gruppe 1'!$AT$52:$AT$76))</f>
        <v>0</v>
      </c>
      <c r="I19" s="15">
        <f>(SUMPRODUCT((F19='Gruppe 1'!$I$32:$Z$51)*(('Gruppe 1'!$AT$32:$AT$51)&gt;('Gruppe 1'!$AW$32:$AW$51)))+SUMPRODUCT((F19='Gruppe 1'!$AB$32:$AS$51)*(('Gruppe 1'!$AW$32:$AW$51)&gt;('Gruppe 1'!$AT$32:$AT$51))))*3+SUMPRODUCT(((F19='Gruppe 1'!$I$32:$Z$51)+(F19='Gruppe 1'!$AB$32:$AS$51))*(('Gruppe 1'!$AW$32:$AW$51)=('Gruppe 1'!$AT$32:$AT$51))*NOT(ISBLANK('Gruppe 1'!$AT$32:$AT$51)))+(SUMPRODUCT((F19='Gruppe 1'!$I$52:$Z$76)*(('Gruppe 1'!$AT$52:$AT$76)&gt;('Gruppe 1'!$AW$52:$AW$76)))+SUMPRODUCT((F19='Gruppe 1'!$AB$52:$AS$76)*(('Gruppe 1'!$AW$52:$AW$76)&gt;('Gruppe 1'!$AT$52:$AT$76))))*3+SUMPRODUCT(((F19='Gruppe 1'!$I$52:$Z$76)+(F19='Gruppe 1'!$AB$52:$AS$76))*(('Gruppe 1'!$AW$52:$AW$76)=('Gruppe 1'!$AT$52:$AT$76))*NOT(ISBLANK('Gruppe 1'!$AT$52:$AT$76)))</f>
        <v>0</v>
      </c>
      <c r="J19" s="15">
        <f t="shared" si="8"/>
        <v>0</v>
      </c>
      <c r="K19" s="15">
        <f t="shared" si="9"/>
        <v>0</v>
      </c>
      <c r="L19" s="15">
        <f>SUMPRODUCT(('Gruppe 1'!$I$32:$Z$51=F19)*('Gruppe 1'!$AT$32:$AT$51&lt;&gt;""))+SUMPRODUCT(('Gruppe 1'!$AA$32:$AS$51=F19)*('Gruppe 1'!$AW$32:$AW$51&lt;&gt;""))+SUMPRODUCT(('Gruppe 1'!$I$52:$Z$76=F19)*('Gruppe 1'!$AT$52:$AT$76&lt;&gt;""))+SUMPRODUCT(('Gruppe 1'!$AB$52:$AS$76=F19)*('Gruppe 1'!$AW$52:$AW$76&lt;&gt;""))</f>
        <v>0</v>
      </c>
      <c r="M19" s="15">
        <f>SUMPRODUCT(('Gruppe 1'!$I$32:$Z$51=F19)*('Gruppe 1'!$AT$32:$AT$51&gt;'Gruppe 1'!$AW$32:$AW$51))+SUMPRODUCT(('Gruppe 1'!$AB$32:$AS$51=F19)*('Gruppe 1'!$AT$32:$AT$51&lt;'Gruppe 1'!$AW$32:$AW$51))+SUMPRODUCT(('Gruppe 1'!$I$52:$Z$76=F19)*('Gruppe 1'!$AT$52:$AT$76&gt;'Gruppe 1'!$AW$52:$AW$76))+SUMPRODUCT(('Gruppe 1'!$AB$52:$AS$76=F19)*('Gruppe 1'!$AT$52:$AT$76&lt;'Gruppe 1'!$AW$52:$AW$76))</f>
        <v>0</v>
      </c>
      <c r="N19" s="15">
        <f>SUMPRODUCT(('Gruppe 1'!$I$32:$AS$51=F19)*('Gruppe 1'!$AT$32:$AT$51='Gruppe 1'!$AW$32:$AW$51)*('Gruppe 1'!$AT$32:$AT$51&lt;&gt;"")*('Gruppe 1'!$AW$32:$AW$51&lt;&gt;""))+SUMPRODUCT(('Gruppe 1'!$I$52:$AS$76=F19)*('Gruppe 1'!$AT$52:$AT$76='Gruppe 1'!$AW$52:$AW$76)*('Gruppe 1'!$AT$52:$AT$76&lt;&gt;"")*('Gruppe 1'!$AW$52:$AW$76&lt;&gt;""))</f>
        <v>0</v>
      </c>
      <c r="O19" s="15">
        <f>SUMPRODUCT(('Gruppe 1'!$I$32:$Z$51=F19)*('Gruppe 1'!$AT$32:$AT$51&lt;'Gruppe 1'!$AW$32:$AW$51))+SUMPRODUCT(('Gruppe 1'!$AB$32:$AS$51=F19)*('Gruppe 1'!$AT$32:$AT$51&gt;'Gruppe 1'!$AW$32:$AW$51))+SUMPRODUCT(('Gruppe 1'!$I$52:$Z$76=F19)*('Gruppe 1'!$AT$52:$AT$76&lt;'Gruppe 1'!$AW$52:$AW$76))+SUMPRODUCT(('Gruppe 1'!$AB$52:$AS$76=F19)*('Gruppe 1'!$AT$52:$AT$76&gt;'Gruppe 1'!$AW$52:$AW$76))</f>
        <v>0</v>
      </c>
    </row>
    <row r="20" spans="2:15" s="2" customFormat="1" x14ac:dyDescent="0.2">
      <c r="B20" s="15">
        <v>5</v>
      </c>
      <c r="C20" s="15">
        <f t="shared" si="5"/>
        <v>5</v>
      </c>
      <c r="D20" s="15">
        <f t="shared" si="6"/>
        <v>1.02</v>
      </c>
      <c r="E20" s="15">
        <f t="shared" si="7"/>
        <v>1</v>
      </c>
      <c r="F20" s="15" t="str">
        <f>VLOOKUP(B20,'Gruppe 1'!$J$18:$AB$27,2,0)</f>
        <v>Mannschaft 5</v>
      </c>
      <c r="G20" s="15">
        <f>SUMPRODUCT((F20='Gruppe 1'!$I$32:$Z$51)*('Gruppe 1'!$AT$32:$AT$51))+SUMPRODUCT((F20='Gruppe 1'!$AB$32:$AS$51)*('Gruppe 1'!$AW$32:$AW$51))+SUMPRODUCT((F20='Gruppe 1'!$I$52:$Z$76)*('Gruppe 1'!$AT$52:$AT$76))+SUMPRODUCT((F20='Gruppe 1'!$AB$52:$AS$76)*('Gruppe 1'!$AW$52:$AW$76))</f>
        <v>0</v>
      </c>
      <c r="H20" s="15">
        <f>SUMPRODUCT((F20='Gruppe 1'!$I$32:$Z$51)*('Gruppe 1'!$AW$32:$AW$51))+SUMPRODUCT((F20='Gruppe 1'!$AB$32:$AS$51)*('Gruppe 1'!$AT$32:$AT$51))+SUMPRODUCT((F20='Gruppe 1'!$I$52:$Z$76)*('Gruppe 1'!$AW$52:$AW$76))+SUMPRODUCT((F20='Gruppe 1'!$AB$52:$AS$76)*('Gruppe 1'!$AT$52:$AT$76))</f>
        <v>0</v>
      </c>
      <c r="I20" s="15">
        <f>(SUMPRODUCT((F20='Gruppe 1'!$I$32:$Z$51)*(('Gruppe 1'!$AT$32:$AT$51)&gt;('Gruppe 1'!$AW$32:$AW$51)))+SUMPRODUCT((F20='Gruppe 1'!$AB$32:$AS$51)*(('Gruppe 1'!$AW$32:$AW$51)&gt;('Gruppe 1'!$AT$32:$AT$51))))*3+SUMPRODUCT(((F20='Gruppe 1'!$I$32:$Z$51)+(F20='Gruppe 1'!$AB$32:$AS$51))*(('Gruppe 1'!$AW$32:$AW$51)=('Gruppe 1'!$AT$32:$AT$51))*NOT(ISBLANK('Gruppe 1'!$AT$32:$AT$51)))+(SUMPRODUCT((F20='Gruppe 1'!$I$52:$Z$76)*(('Gruppe 1'!$AT$52:$AT$76)&gt;('Gruppe 1'!$AW$52:$AW$76)))+SUMPRODUCT((F20='Gruppe 1'!$AB$52:$AS$76)*(('Gruppe 1'!$AW$52:$AW$76)&gt;('Gruppe 1'!$AT$52:$AT$76))))*3+SUMPRODUCT(((F20='Gruppe 1'!$I$52:$Z$76)+(F20='Gruppe 1'!$AB$52:$AS$76))*(('Gruppe 1'!$AW$52:$AW$76)=('Gruppe 1'!$AT$52:$AT$76))*NOT(ISBLANK('Gruppe 1'!$AT$52:$AT$76)))</f>
        <v>0</v>
      </c>
      <c r="J20" s="15">
        <f t="shared" si="8"/>
        <v>0</v>
      </c>
      <c r="K20" s="15">
        <f t="shared" si="9"/>
        <v>0</v>
      </c>
      <c r="L20" s="15">
        <f>SUMPRODUCT(('Gruppe 1'!$I$32:$Z$51=F20)*('Gruppe 1'!$AT$32:$AT$51&lt;&gt;""))+SUMPRODUCT(('Gruppe 1'!$AA$32:$AS$51=F20)*('Gruppe 1'!$AW$32:$AW$51&lt;&gt;""))+SUMPRODUCT(('Gruppe 1'!$I$52:$Z$76=F20)*('Gruppe 1'!$AT$52:$AT$76&lt;&gt;""))+SUMPRODUCT(('Gruppe 1'!$AB$52:$AS$76=F20)*('Gruppe 1'!$AW$52:$AW$76&lt;&gt;""))</f>
        <v>0</v>
      </c>
      <c r="M20" s="15">
        <f>SUMPRODUCT(('Gruppe 1'!$I$32:$Z$51=F20)*('Gruppe 1'!$AT$32:$AT$51&gt;'Gruppe 1'!$AW$32:$AW$51))+SUMPRODUCT(('Gruppe 1'!$AB$32:$AS$51=F20)*('Gruppe 1'!$AT$32:$AT$51&lt;'Gruppe 1'!$AW$32:$AW$51))+SUMPRODUCT(('Gruppe 1'!$I$52:$Z$76=F20)*('Gruppe 1'!$AT$52:$AT$76&gt;'Gruppe 1'!$AW$52:$AW$76))+SUMPRODUCT(('Gruppe 1'!$AB$52:$AS$76=F20)*('Gruppe 1'!$AT$52:$AT$76&lt;'Gruppe 1'!$AW$52:$AW$76))</f>
        <v>0</v>
      </c>
      <c r="N20" s="15">
        <f>SUMPRODUCT(('Gruppe 1'!$I$32:$AS$51=F20)*('Gruppe 1'!$AT$32:$AT$51='Gruppe 1'!$AW$32:$AW$51)*('Gruppe 1'!$AT$32:$AT$51&lt;&gt;"")*('Gruppe 1'!$AW$32:$AW$51&lt;&gt;""))+SUMPRODUCT(('Gruppe 1'!$I$52:$AS$76=F20)*('Gruppe 1'!$AT$52:$AT$76='Gruppe 1'!$AW$52:$AW$76)*('Gruppe 1'!$AT$52:$AT$76&lt;&gt;"")*('Gruppe 1'!$AW$52:$AW$76&lt;&gt;""))</f>
        <v>0</v>
      </c>
      <c r="O20" s="15">
        <f>SUMPRODUCT(('Gruppe 1'!$I$32:$Z$51=F20)*('Gruppe 1'!$AT$32:$AT$51&lt;'Gruppe 1'!$AW$32:$AW$51))+SUMPRODUCT(('Gruppe 1'!$AB$32:$AS$51=F20)*('Gruppe 1'!$AT$32:$AT$51&gt;'Gruppe 1'!$AW$32:$AW$51))+SUMPRODUCT(('Gruppe 1'!$I$52:$Z$76=F20)*('Gruppe 1'!$AT$52:$AT$76&lt;'Gruppe 1'!$AW$52:$AW$76))+SUMPRODUCT(('Gruppe 1'!$AB$52:$AS$76=F20)*('Gruppe 1'!$AT$52:$AT$76&gt;'Gruppe 1'!$AW$52:$AW$76))</f>
        <v>0</v>
      </c>
    </row>
    <row r="21" spans="2:15" s="2" customFormat="1" x14ac:dyDescent="0.2">
      <c r="B21" s="15">
        <v>6</v>
      </c>
      <c r="C21" s="15">
        <f t="shared" si="5"/>
        <v>6</v>
      </c>
      <c r="D21" s="15">
        <f t="shared" si="6"/>
        <v>1.0209999999999999</v>
      </c>
      <c r="E21" s="15">
        <f t="shared" si="7"/>
        <v>1</v>
      </c>
      <c r="F21" s="15" t="str">
        <f>VLOOKUP(B21,'Gruppe 1'!$J$18:$AB$27,2,0)</f>
        <v>Mannschaft 6</v>
      </c>
      <c r="G21" s="15">
        <f>SUMPRODUCT((F21='Gruppe 1'!$I$32:$Z$51)*('Gruppe 1'!$AT$32:$AT$51))+SUMPRODUCT((F21='Gruppe 1'!$AB$32:$AS$51)*('Gruppe 1'!$AW$32:$AW$51))+SUMPRODUCT((F21='Gruppe 1'!$I$52:$Z$76)*('Gruppe 1'!$AT$52:$AT$76))+SUMPRODUCT((F21='Gruppe 1'!$AB$52:$AS$76)*('Gruppe 1'!$AW$52:$AW$76))</f>
        <v>0</v>
      </c>
      <c r="H21" s="15">
        <f>SUMPRODUCT((F21='Gruppe 1'!$I$32:$Z$51)*('Gruppe 1'!$AW$32:$AW$51))+SUMPRODUCT((F21='Gruppe 1'!$AB$32:$AS$51)*('Gruppe 1'!$AT$32:$AT$51))+SUMPRODUCT((F21='Gruppe 1'!$I$52:$Z$76)*('Gruppe 1'!$AW$52:$AW$76))+SUMPRODUCT((F21='Gruppe 1'!$AB$52:$AS$76)*('Gruppe 1'!$AT$52:$AT$76))</f>
        <v>0</v>
      </c>
      <c r="I21" s="15">
        <f>(SUMPRODUCT((F21='Gruppe 1'!$I$32:$Z$51)*(('Gruppe 1'!$AT$32:$AT$51)&gt;('Gruppe 1'!$AW$32:$AW$51)))+SUMPRODUCT((F21='Gruppe 1'!$AB$32:$AS$51)*(('Gruppe 1'!$AW$32:$AW$51)&gt;('Gruppe 1'!$AT$32:$AT$51))))*3+SUMPRODUCT(((F21='Gruppe 1'!$I$32:$Z$51)+(F21='Gruppe 1'!$AB$32:$AS$51))*(('Gruppe 1'!$AW$32:$AW$51)=('Gruppe 1'!$AT$32:$AT$51))*NOT(ISBLANK('Gruppe 1'!$AT$32:$AT$51)))+(SUMPRODUCT((F21='Gruppe 1'!$I$52:$Z$76)*(('Gruppe 1'!$AT$52:$AT$76)&gt;('Gruppe 1'!$AW$52:$AW$76)))+SUMPRODUCT((F21='Gruppe 1'!$AB$52:$AS$76)*(('Gruppe 1'!$AW$52:$AW$76)&gt;('Gruppe 1'!$AT$52:$AT$76))))*3+SUMPRODUCT(((F21='Gruppe 1'!$I$52:$Z$76)+(F21='Gruppe 1'!$AB$52:$AS$76))*(('Gruppe 1'!$AW$52:$AW$76)=('Gruppe 1'!$AT$52:$AT$76))*NOT(ISBLANK('Gruppe 1'!$AT$52:$AT$76)))</f>
        <v>0</v>
      </c>
      <c r="J21" s="15">
        <f t="shared" si="8"/>
        <v>0</v>
      </c>
      <c r="K21" s="15">
        <f t="shared" si="9"/>
        <v>0</v>
      </c>
      <c r="L21" s="15">
        <f>SUMPRODUCT(('Gruppe 1'!$I$32:$Z$51=F21)*('Gruppe 1'!$AT$32:$AT$51&lt;&gt;""))+SUMPRODUCT(('Gruppe 1'!$AA$32:$AS$51=F21)*('Gruppe 1'!$AW$32:$AW$51&lt;&gt;""))+SUMPRODUCT(('Gruppe 1'!$I$52:$Z$76=F21)*('Gruppe 1'!$AT$52:$AT$76&lt;&gt;""))+SUMPRODUCT(('Gruppe 1'!$AB$52:$AS$76=F21)*('Gruppe 1'!$AW$52:$AW$76&lt;&gt;""))</f>
        <v>0</v>
      </c>
      <c r="M21" s="15">
        <f>SUMPRODUCT(('Gruppe 1'!$I$32:$Z$51=F21)*('Gruppe 1'!$AT$32:$AT$51&gt;'Gruppe 1'!$AW$32:$AW$51))+SUMPRODUCT(('Gruppe 1'!$AB$32:$AS$51=F21)*('Gruppe 1'!$AT$32:$AT$51&lt;'Gruppe 1'!$AW$32:$AW$51))+SUMPRODUCT(('Gruppe 1'!$I$52:$Z$76=F21)*('Gruppe 1'!$AT$52:$AT$76&gt;'Gruppe 1'!$AW$52:$AW$76))+SUMPRODUCT(('Gruppe 1'!$AB$52:$AS$76=F21)*('Gruppe 1'!$AT$52:$AT$76&lt;'Gruppe 1'!$AW$52:$AW$76))</f>
        <v>0</v>
      </c>
      <c r="N21" s="15">
        <f>SUMPRODUCT(('Gruppe 1'!$I$32:$AS$51=F21)*('Gruppe 1'!$AT$32:$AT$51='Gruppe 1'!$AW$32:$AW$51)*('Gruppe 1'!$AT$32:$AT$51&lt;&gt;"")*('Gruppe 1'!$AW$32:$AW$51&lt;&gt;""))+SUMPRODUCT(('Gruppe 1'!$I$52:$AS$76=F21)*('Gruppe 1'!$AT$52:$AT$76='Gruppe 1'!$AW$52:$AW$76)*('Gruppe 1'!$AT$52:$AT$76&lt;&gt;"")*('Gruppe 1'!$AW$52:$AW$76&lt;&gt;""))</f>
        <v>0</v>
      </c>
      <c r="O21" s="15">
        <f>SUMPRODUCT(('Gruppe 1'!$I$32:$Z$51=F21)*('Gruppe 1'!$AT$32:$AT$51&lt;'Gruppe 1'!$AW$32:$AW$51))+SUMPRODUCT(('Gruppe 1'!$AB$32:$AS$51=F21)*('Gruppe 1'!$AT$32:$AT$51&gt;'Gruppe 1'!$AW$32:$AW$51))+SUMPRODUCT(('Gruppe 1'!$I$52:$Z$76=F21)*('Gruppe 1'!$AT$52:$AT$76&lt;'Gruppe 1'!$AW$52:$AW$76))+SUMPRODUCT(('Gruppe 1'!$AB$52:$AS$76=F21)*('Gruppe 1'!$AT$52:$AT$76&gt;'Gruppe 1'!$AW$52:$AW$76))</f>
        <v>0</v>
      </c>
    </row>
    <row r="22" spans="2:15" s="2" customFormat="1" x14ac:dyDescent="0.2">
      <c r="B22" s="15">
        <v>7</v>
      </c>
      <c r="C22" s="15">
        <f t="shared" si="5"/>
        <v>7</v>
      </c>
      <c r="D22" s="15">
        <f t="shared" si="6"/>
        <v>1.022</v>
      </c>
      <c r="E22" s="15">
        <f t="shared" si="7"/>
        <v>1</v>
      </c>
      <c r="F22" s="15" t="str">
        <f>VLOOKUP(B22,'Gruppe 1'!$J$18:$AB$27,2,0)</f>
        <v>Mannschaft 7</v>
      </c>
      <c r="G22" s="15">
        <f>SUMPRODUCT((F22='Gruppe 1'!$I$32:$Z$51)*('Gruppe 1'!$AT$32:$AT$51))+SUMPRODUCT((F22='Gruppe 1'!$AB$32:$AS$51)*('Gruppe 1'!$AW$32:$AW$51))+SUMPRODUCT((F22='Gruppe 1'!$I$52:$Z$76)*('Gruppe 1'!$AT$52:$AT$76))+SUMPRODUCT((F22='Gruppe 1'!$AB$52:$AS$76)*('Gruppe 1'!$AW$52:$AW$76))</f>
        <v>0</v>
      </c>
      <c r="H22" s="15">
        <f>SUMPRODUCT((F22='Gruppe 1'!$I$32:$Z$51)*('Gruppe 1'!$AW$32:$AW$51))+SUMPRODUCT((F22='Gruppe 1'!$AB$32:$AS$51)*('Gruppe 1'!$AT$32:$AT$51))+SUMPRODUCT((F22='Gruppe 1'!$I$52:$Z$76)*('Gruppe 1'!$AW$52:$AW$76))+SUMPRODUCT((F22='Gruppe 1'!$AB$52:$AS$76)*('Gruppe 1'!$AT$52:$AT$76))</f>
        <v>0</v>
      </c>
      <c r="I22" s="15">
        <f>(SUMPRODUCT((F22='Gruppe 1'!$I$32:$Z$51)*(('Gruppe 1'!$AT$32:$AT$51)&gt;('Gruppe 1'!$AW$32:$AW$51)))+SUMPRODUCT((F22='Gruppe 1'!$AB$32:$AS$51)*(('Gruppe 1'!$AW$32:$AW$51)&gt;('Gruppe 1'!$AT$32:$AT$51))))*3+SUMPRODUCT(((F22='Gruppe 1'!$I$32:$Z$51)+(F22='Gruppe 1'!$AB$32:$AS$51))*(('Gruppe 1'!$AW$32:$AW$51)=('Gruppe 1'!$AT$32:$AT$51))*NOT(ISBLANK('Gruppe 1'!$AT$32:$AT$51)))+(SUMPRODUCT((F22='Gruppe 1'!$I$52:$Z$76)*(('Gruppe 1'!$AT$52:$AT$76)&gt;('Gruppe 1'!$AW$52:$AW$76)))+SUMPRODUCT((F22='Gruppe 1'!$AB$52:$AS$76)*(('Gruppe 1'!$AW$52:$AW$76)&gt;('Gruppe 1'!$AT$52:$AT$76))))*3+SUMPRODUCT(((F22='Gruppe 1'!$I$52:$Z$76)+(F22='Gruppe 1'!$AB$52:$AS$76))*(('Gruppe 1'!$AW$52:$AW$76)=('Gruppe 1'!$AT$52:$AT$76))*NOT(ISBLANK('Gruppe 1'!$AT$52:$AT$76)))</f>
        <v>0</v>
      </c>
      <c r="J22" s="15">
        <f t="shared" si="8"/>
        <v>0</v>
      </c>
      <c r="K22" s="15">
        <f t="shared" si="9"/>
        <v>0</v>
      </c>
      <c r="L22" s="15">
        <f>SUMPRODUCT(('Gruppe 1'!$I$32:$Z$51=F22)*('Gruppe 1'!$AT$32:$AT$51&lt;&gt;""))+SUMPRODUCT(('Gruppe 1'!$AA$32:$AS$51=F22)*('Gruppe 1'!$AW$32:$AW$51&lt;&gt;""))+SUMPRODUCT(('Gruppe 1'!$I$52:$Z$76=F22)*('Gruppe 1'!$AT$52:$AT$76&lt;&gt;""))+SUMPRODUCT(('Gruppe 1'!$AB$52:$AS$76=F22)*('Gruppe 1'!$AW$52:$AW$76&lt;&gt;""))</f>
        <v>0</v>
      </c>
      <c r="M22" s="15">
        <f>SUMPRODUCT(('Gruppe 1'!$I$32:$Z$51=F22)*('Gruppe 1'!$AT$32:$AT$51&gt;'Gruppe 1'!$AW$32:$AW$51))+SUMPRODUCT(('Gruppe 1'!$AB$32:$AS$51=F22)*('Gruppe 1'!$AT$32:$AT$51&lt;'Gruppe 1'!$AW$32:$AW$51))+SUMPRODUCT(('Gruppe 1'!$I$52:$Z$76=F22)*('Gruppe 1'!$AT$52:$AT$76&gt;'Gruppe 1'!$AW$52:$AW$76))+SUMPRODUCT(('Gruppe 1'!$AB$52:$AS$76=F22)*('Gruppe 1'!$AT$52:$AT$76&lt;'Gruppe 1'!$AW$52:$AW$76))</f>
        <v>0</v>
      </c>
      <c r="N22" s="15">
        <f>SUMPRODUCT(('Gruppe 1'!$I$32:$AS$51=F22)*('Gruppe 1'!$AT$32:$AT$51='Gruppe 1'!$AW$32:$AW$51)*('Gruppe 1'!$AT$32:$AT$51&lt;&gt;"")*('Gruppe 1'!$AW$32:$AW$51&lt;&gt;""))+SUMPRODUCT(('Gruppe 1'!$I$52:$AS$76=F22)*('Gruppe 1'!$AT$52:$AT$76='Gruppe 1'!$AW$52:$AW$76)*('Gruppe 1'!$AT$52:$AT$76&lt;&gt;"")*('Gruppe 1'!$AW$52:$AW$76&lt;&gt;""))</f>
        <v>0</v>
      </c>
      <c r="O22" s="15">
        <f>SUMPRODUCT(('Gruppe 1'!$I$32:$Z$51=F22)*('Gruppe 1'!$AT$32:$AT$51&lt;'Gruppe 1'!$AW$32:$AW$51))+SUMPRODUCT(('Gruppe 1'!$AB$32:$AS$51=F22)*('Gruppe 1'!$AT$32:$AT$51&gt;'Gruppe 1'!$AW$32:$AW$51))+SUMPRODUCT(('Gruppe 1'!$I$52:$Z$76=F22)*('Gruppe 1'!$AT$52:$AT$76&lt;'Gruppe 1'!$AW$52:$AW$76))+SUMPRODUCT(('Gruppe 1'!$AB$52:$AS$76=F22)*('Gruppe 1'!$AT$52:$AT$76&gt;'Gruppe 1'!$AW$52:$AW$76))</f>
        <v>0</v>
      </c>
    </row>
    <row r="23" spans="2:15" s="2" customFormat="1" x14ac:dyDescent="0.2">
      <c r="B23" s="15">
        <v>8</v>
      </c>
      <c r="C23" s="15">
        <f t="shared" si="5"/>
        <v>8</v>
      </c>
      <c r="D23" s="15">
        <f t="shared" si="6"/>
        <v>1.0229999999999999</v>
      </c>
      <c r="E23" s="15">
        <f t="shared" si="7"/>
        <v>1</v>
      </c>
      <c r="F23" s="15" t="str">
        <f>VLOOKUP(B23,'Gruppe 1'!$J$18:$AB$27,2,0)</f>
        <v>Mannschaft 8</v>
      </c>
      <c r="G23" s="15">
        <f>SUMPRODUCT((F23='Gruppe 1'!$I$32:$Z$51)*('Gruppe 1'!$AT$32:$AT$51))+SUMPRODUCT((F23='Gruppe 1'!$AB$32:$AS$51)*('Gruppe 1'!$AW$32:$AW$51))+SUMPRODUCT((F23='Gruppe 1'!$I$52:$Z$76)*('Gruppe 1'!$AT$52:$AT$76))+SUMPRODUCT((F23='Gruppe 1'!$AB$52:$AS$76)*('Gruppe 1'!$AW$52:$AW$76))</f>
        <v>0</v>
      </c>
      <c r="H23" s="15">
        <f>SUMPRODUCT((F23='Gruppe 1'!$I$32:$Z$51)*('Gruppe 1'!$AW$32:$AW$51))+SUMPRODUCT((F23='Gruppe 1'!$AB$32:$AS$51)*('Gruppe 1'!$AT$32:$AT$51))+SUMPRODUCT((F23='Gruppe 1'!$I$52:$Z$76)*('Gruppe 1'!$AW$52:$AW$76))+SUMPRODUCT((F23='Gruppe 1'!$AB$52:$AS$76)*('Gruppe 1'!$AT$52:$AT$76))</f>
        <v>0</v>
      </c>
      <c r="I23" s="15">
        <f>(SUMPRODUCT((F23='Gruppe 1'!$I$32:$Z$51)*(('Gruppe 1'!$AT$32:$AT$51)&gt;('Gruppe 1'!$AW$32:$AW$51)))+SUMPRODUCT((F23='Gruppe 1'!$AB$32:$AS$51)*(('Gruppe 1'!$AW$32:$AW$51)&gt;('Gruppe 1'!$AT$32:$AT$51))))*3+SUMPRODUCT(((F23='Gruppe 1'!$I$32:$Z$51)+(F23='Gruppe 1'!$AB$32:$AS$51))*(('Gruppe 1'!$AW$32:$AW$51)=('Gruppe 1'!$AT$32:$AT$51))*NOT(ISBLANK('Gruppe 1'!$AT$32:$AT$51)))+(SUMPRODUCT((F23='Gruppe 1'!$I$52:$Z$76)*(('Gruppe 1'!$AT$52:$AT$76)&gt;('Gruppe 1'!$AW$52:$AW$76)))+SUMPRODUCT((F23='Gruppe 1'!$AB$52:$AS$76)*(('Gruppe 1'!$AW$52:$AW$76)&gt;('Gruppe 1'!$AT$52:$AT$76))))*3+SUMPRODUCT(((F23='Gruppe 1'!$I$52:$Z$76)+(F23='Gruppe 1'!$AB$52:$AS$76))*(('Gruppe 1'!$AW$52:$AW$76)=('Gruppe 1'!$AT$52:$AT$76))*NOT(ISBLANK('Gruppe 1'!$AT$52:$AT$76)))</f>
        <v>0</v>
      </c>
      <c r="J23" s="15">
        <f t="shared" si="8"/>
        <v>0</v>
      </c>
      <c r="K23" s="15">
        <f t="shared" si="9"/>
        <v>0</v>
      </c>
      <c r="L23" s="15">
        <f>SUMPRODUCT(('Gruppe 1'!$I$32:$Z$51=F23)*('Gruppe 1'!$AT$32:$AT$51&lt;&gt;""))+SUMPRODUCT(('Gruppe 1'!$AA$32:$AS$51=F23)*('Gruppe 1'!$AW$32:$AW$51&lt;&gt;""))+SUMPRODUCT(('Gruppe 1'!$I$52:$Z$76=F23)*('Gruppe 1'!$AT$52:$AT$76&lt;&gt;""))+SUMPRODUCT(('Gruppe 1'!$AB$52:$AS$76=F23)*('Gruppe 1'!$AW$52:$AW$76&lt;&gt;""))</f>
        <v>0</v>
      </c>
      <c r="M23" s="15">
        <f>SUMPRODUCT(('Gruppe 1'!$I$32:$Z$51=F23)*('Gruppe 1'!$AT$32:$AT$51&gt;'Gruppe 1'!$AW$32:$AW$51))+SUMPRODUCT(('Gruppe 1'!$AB$32:$AS$51=F23)*('Gruppe 1'!$AT$32:$AT$51&lt;'Gruppe 1'!$AW$32:$AW$51))+SUMPRODUCT(('Gruppe 1'!$I$52:$Z$76=F23)*('Gruppe 1'!$AT$52:$AT$76&gt;'Gruppe 1'!$AW$52:$AW$76))+SUMPRODUCT(('Gruppe 1'!$AB$52:$AS$76=F23)*('Gruppe 1'!$AT$52:$AT$76&lt;'Gruppe 1'!$AW$52:$AW$76))</f>
        <v>0</v>
      </c>
      <c r="N23" s="15">
        <f>SUMPRODUCT(('Gruppe 1'!$I$32:$AS$51=F23)*('Gruppe 1'!$AT$32:$AT$51='Gruppe 1'!$AW$32:$AW$51)*('Gruppe 1'!$AT$32:$AT$51&lt;&gt;"")*('Gruppe 1'!$AW$32:$AW$51&lt;&gt;""))+SUMPRODUCT(('Gruppe 1'!$I$52:$AS$76=F23)*('Gruppe 1'!$AT$52:$AT$76='Gruppe 1'!$AW$52:$AW$76)*('Gruppe 1'!$AT$52:$AT$76&lt;&gt;"")*('Gruppe 1'!$AW$52:$AW$76&lt;&gt;""))</f>
        <v>0</v>
      </c>
      <c r="O23" s="15">
        <f>SUMPRODUCT(('Gruppe 1'!$I$32:$Z$51=F23)*('Gruppe 1'!$AT$32:$AT$51&lt;'Gruppe 1'!$AW$32:$AW$51))+SUMPRODUCT(('Gruppe 1'!$AB$32:$AS$51=F23)*('Gruppe 1'!$AT$32:$AT$51&gt;'Gruppe 1'!$AW$32:$AW$51))+SUMPRODUCT(('Gruppe 1'!$I$52:$Z$76=F23)*('Gruppe 1'!$AT$52:$AT$76&lt;'Gruppe 1'!$AW$52:$AW$76))+SUMPRODUCT(('Gruppe 1'!$AB$52:$AS$76=F23)*('Gruppe 1'!$AT$52:$AT$76&gt;'Gruppe 1'!$AW$52:$AW$76))</f>
        <v>0</v>
      </c>
    </row>
    <row r="24" spans="2:15" s="2" customFormat="1" x14ac:dyDescent="0.2">
      <c r="B24" s="15">
        <v>9</v>
      </c>
      <c r="C24" s="15">
        <f t="shared" si="5"/>
        <v>9</v>
      </c>
      <c r="D24" s="15">
        <f t="shared" si="6"/>
        <v>1.024</v>
      </c>
      <c r="E24" s="15">
        <f t="shared" si="7"/>
        <v>1</v>
      </c>
      <c r="F24" s="15" t="str">
        <f>VLOOKUP(B24,'Gruppe 1'!$J$18:$AB$27,2,0)</f>
        <v>Mannschaft 9</v>
      </c>
      <c r="G24" s="15">
        <f>SUMPRODUCT((F24='Gruppe 1'!$I$32:$Z$51)*('Gruppe 1'!$AT$32:$AT$51))+SUMPRODUCT((F24='Gruppe 1'!$AB$32:$AS$51)*('Gruppe 1'!$AW$32:$AW$51))+SUMPRODUCT((F24='Gruppe 1'!$I$52:$Z$76)*('Gruppe 1'!$AT$52:$AT$76))+SUMPRODUCT((F24='Gruppe 1'!$AB$52:$AS$76)*('Gruppe 1'!$AW$52:$AW$76))</f>
        <v>0</v>
      </c>
      <c r="H24" s="15">
        <f>SUMPRODUCT((F24='Gruppe 1'!$I$32:$Z$51)*('Gruppe 1'!$AW$32:$AW$51))+SUMPRODUCT((F24='Gruppe 1'!$AB$32:$AS$51)*('Gruppe 1'!$AT$32:$AT$51))+SUMPRODUCT((F24='Gruppe 1'!$I$52:$Z$76)*('Gruppe 1'!$AW$52:$AW$76))+SUMPRODUCT((F24='Gruppe 1'!$AB$52:$AS$76)*('Gruppe 1'!$AT$52:$AT$76))</f>
        <v>0</v>
      </c>
      <c r="I24" s="15">
        <f>(SUMPRODUCT((F24='Gruppe 1'!$I$32:$Z$51)*(('Gruppe 1'!$AT$32:$AT$51)&gt;('Gruppe 1'!$AW$32:$AW$51)))+SUMPRODUCT((F24='Gruppe 1'!$AB$32:$AS$51)*(('Gruppe 1'!$AW$32:$AW$51)&gt;('Gruppe 1'!$AT$32:$AT$51))))*3+SUMPRODUCT(((F24='Gruppe 1'!$I$32:$Z$51)+(F24='Gruppe 1'!$AB$32:$AS$51))*(('Gruppe 1'!$AW$32:$AW$51)=('Gruppe 1'!$AT$32:$AT$51))*NOT(ISBLANK('Gruppe 1'!$AT$32:$AT$51)))+(SUMPRODUCT((F24='Gruppe 1'!$I$52:$Z$76)*(('Gruppe 1'!$AT$52:$AT$76)&gt;('Gruppe 1'!$AW$52:$AW$76)))+SUMPRODUCT((F24='Gruppe 1'!$AB$52:$AS$76)*(('Gruppe 1'!$AW$52:$AW$76)&gt;('Gruppe 1'!$AT$52:$AT$76))))*3+SUMPRODUCT(((F24='Gruppe 1'!$I$52:$Z$76)+(F24='Gruppe 1'!$AB$52:$AS$76))*(('Gruppe 1'!$AW$52:$AW$76)=('Gruppe 1'!$AT$52:$AT$76))*NOT(ISBLANK('Gruppe 1'!$AT$52:$AT$76)))</f>
        <v>0</v>
      </c>
      <c r="J24" s="15">
        <f t="shared" si="8"/>
        <v>0</v>
      </c>
      <c r="K24" s="15">
        <f t="shared" si="9"/>
        <v>0</v>
      </c>
      <c r="L24" s="15">
        <f>SUMPRODUCT(('Gruppe 1'!$I$32:$Z$51=F24)*('Gruppe 1'!$AT$32:$AT$51&lt;&gt;""))+SUMPRODUCT(('Gruppe 1'!$AA$32:$AS$51=F24)*('Gruppe 1'!$AW$32:$AW$51&lt;&gt;""))+SUMPRODUCT(('Gruppe 1'!$I$52:$Z$76=F24)*('Gruppe 1'!$AT$52:$AT$76&lt;&gt;""))+SUMPRODUCT(('Gruppe 1'!$AB$52:$AS$76=F24)*('Gruppe 1'!$AW$52:$AW$76&lt;&gt;""))</f>
        <v>0</v>
      </c>
      <c r="M24" s="15">
        <f>SUMPRODUCT(('Gruppe 1'!$I$32:$Z$51=F24)*('Gruppe 1'!$AT$32:$AT$51&gt;'Gruppe 1'!$AW$32:$AW$51))+SUMPRODUCT(('Gruppe 1'!$AB$32:$AS$51=F24)*('Gruppe 1'!$AT$32:$AT$51&lt;'Gruppe 1'!$AW$32:$AW$51))+SUMPRODUCT(('Gruppe 1'!$I$52:$Z$76=F24)*('Gruppe 1'!$AT$52:$AT$76&gt;'Gruppe 1'!$AW$52:$AW$76))+SUMPRODUCT(('Gruppe 1'!$AB$52:$AS$76=F24)*('Gruppe 1'!$AT$52:$AT$76&lt;'Gruppe 1'!$AW$52:$AW$76))</f>
        <v>0</v>
      </c>
      <c r="N24" s="15">
        <f>SUMPRODUCT(('Gruppe 1'!$I$32:$AS$51=F24)*('Gruppe 1'!$AT$32:$AT$51='Gruppe 1'!$AW$32:$AW$51)*('Gruppe 1'!$AT$32:$AT$51&lt;&gt;"")*('Gruppe 1'!$AW$32:$AW$51&lt;&gt;""))+SUMPRODUCT(('Gruppe 1'!$I$52:$AS$76=F24)*('Gruppe 1'!$AT$52:$AT$76='Gruppe 1'!$AW$52:$AW$76)*('Gruppe 1'!$AT$52:$AT$76&lt;&gt;"")*('Gruppe 1'!$AW$52:$AW$76&lt;&gt;""))</f>
        <v>0</v>
      </c>
      <c r="O24" s="15">
        <f>SUMPRODUCT(('Gruppe 1'!$I$32:$Z$51=F24)*('Gruppe 1'!$AT$32:$AT$51&lt;'Gruppe 1'!$AW$32:$AW$51))+SUMPRODUCT(('Gruppe 1'!$AB$32:$AS$51=F24)*('Gruppe 1'!$AT$32:$AT$51&gt;'Gruppe 1'!$AW$32:$AW$51))+SUMPRODUCT(('Gruppe 1'!$I$52:$Z$76=F24)*('Gruppe 1'!$AT$52:$AT$76&lt;'Gruppe 1'!$AW$52:$AW$76))+SUMPRODUCT(('Gruppe 1'!$AB$52:$AS$76=F24)*('Gruppe 1'!$AT$52:$AT$76&gt;'Gruppe 1'!$AW$52:$AW$76))</f>
        <v>0</v>
      </c>
    </row>
    <row r="25" spans="2:15" s="2" customFormat="1" x14ac:dyDescent="0.2">
      <c r="B25" s="15">
        <v>10</v>
      </c>
      <c r="C25" s="15">
        <f t="shared" si="5"/>
        <v>10</v>
      </c>
      <c r="D25" s="15">
        <f t="shared" si="6"/>
        <v>1.0249999999999999</v>
      </c>
      <c r="E25" s="15">
        <f t="shared" si="7"/>
        <v>1</v>
      </c>
      <c r="F25" s="15" t="str">
        <f>VLOOKUP(B25,'Gruppe 1'!$J$18:$AB$27,2,0)</f>
        <v>Mannschaft 10</v>
      </c>
      <c r="G25" s="15">
        <f>SUMPRODUCT((F25='Gruppe 1'!$I$32:$Z$51)*('Gruppe 1'!$AT$32:$AT$51))+SUMPRODUCT((F25='Gruppe 1'!$AB$32:$AS$51)*('Gruppe 1'!$AW$32:$AW$51))+SUMPRODUCT((F25='Gruppe 1'!$I$52:$Z$76)*('Gruppe 1'!$AT$52:$AT$76))+SUMPRODUCT((F25='Gruppe 1'!$AB$52:$AS$76)*('Gruppe 1'!$AW$52:$AW$76))</f>
        <v>0</v>
      </c>
      <c r="H25" s="15">
        <f>SUMPRODUCT((F25='Gruppe 1'!$I$32:$Z$51)*('Gruppe 1'!$AW$32:$AW$51))+SUMPRODUCT((F25='Gruppe 1'!$AB$32:$AS$51)*('Gruppe 1'!$AT$32:$AT$51))+SUMPRODUCT((F25='Gruppe 1'!$I$52:$Z$76)*('Gruppe 1'!$AW$52:$AW$76))+SUMPRODUCT((F25='Gruppe 1'!$AB$52:$AS$76)*('Gruppe 1'!$AT$52:$AT$76))</f>
        <v>0</v>
      </c>
      <c r="I25" s="15">
        <f>(SUMPRODUCT((F25='Gruppe 1'!$I$32:$Z$51)*(('Gruppe 1'!$AT$32:$AT$51)&gt;('Gruppe 1'!$AW$32:$AW$51)))+SUMPRODUCT((F25='Gruppe 1'!$AB$32:$AS$51)*(('Gruppe 1'!$AW$32:$AW$51)&gt;('Gruppe 1'!$AT$32:$AT$51))))*3+SUMPRODUCT(((F25='Gruppe 1'!$I$32:$Z$51)+(F25='Gruppe 1'!$AB$32:$AS$51))*(('Gruppe 1'!$AW$32:$AW$51)=('Gruppe 1'!$AT$32:$AT$51))*NOT(ISBLANK('Gruppe 1'!$AT$32:$AT$51)))+(SUMPRODUCT((F25='Gruppe 1'!$I$52:$Z$76)*(('Gruppe 1'!$AT$52:$AT$76)&gt;('Gruppe 1'!$AW$52:$AW$76)))+SUMPRODUCT((F25='Gruppe 1'!$AB$52:$AS$76)*(('Gruppe 1'!$AW$52:$AW$76)&gt;('Gruppe 1'!$AT$52:$AT$76))))*3+SUMPRODUCT(((F25='Gruppe 1'!$I$52:$Z$76)+(F25='Gruppe 1'!$AB$52:$AS$76))*(('Gruppe 1'!$AW$52:$AW$76)=('Gruppe 1'!$AT$52:$AT$76))*NOT(ISBLANK('Gruppe 1'!$AT$52:$AT$76)))</f>
        <v>0</v>
      </c>
      <c r="J25" s="15">
        <f t="shared" si="8"/>
        <v>0</v>
      </c>
      <c r="K25" s="15">
        <f t="shared" si="9"/>
        <v>0</v>
      </c>
      <c r="L25" s="15">
        <f>SUMPRODUCT(('Gruppe 1'!$I$32:$Z$51=F25)*('Gruppe 1'!$AT$32:$AT$51&lt;&gt;""))+SUMPRODUCT(('Gruppe 1'!$AA$32:$AS$51=F25)*('Gruppe 1'!$AW$32:$AW$51&lt;&gt;""))+SUMPRODUCT(('Gruppe 1'!$I$52:$Z$76=F25)*('Gruppe 1'!$AT$52:$AT$76&lt;&gt;""))+SUMPRODUCT(('Gruppe 1'!$AB$52:$AS$76=F25)*('Gruppe 1'!$AW$52:$AW$76&lt;&gt;""))</f>
        <v>0</v>
      </c>
      <c r="M25" s="15">
        <f>SUMPRODUCT(('Gruppe 1'!$I$32:$Z$51=F25)*('Gruppe 1'!$AT$32:$AT$51&gt;'Gruppe 1'!$AW$32:$AW$51))+SUMPRODUCT(('Gruppe 1'!$AB$32:$AS$51=F25)*('Gruppe 1'!$AT$32:$AT$51&lt;'Gruppe 1'!$AW$32:$AW$51))+SUMPRODUCT(('Gruppe 1'!$I$52:$Z$76=F25)*('Gruppe 1'!$AT$52:$AT$76&gt;'Gruppe 1'!$AW$52:$AW$76))+SUMPRODUCT(('Gruppe 1'!$AB$52:$AS$76=F25)*('Gruppe 1'!$AT$52:$AT$76&lt;'Gruppe 1'!$AW$52:$AW$76))</f>
        <v>0</v>
      </c>
      <c r="N25" s="15">
        <f>SUMPRODUCT(('Gruppe 1'!$I$32:$AS$51=F25)*('Gruppe 1'!$AT$32:$AT$51='Gruppe 1'!$AW$32:$AW$51)*('Gruppe 1'!$AT$32:$AT$51&lt;&gt;"")*('Gruppe 1'!$AW$32:$AW$51&lt;&gt;""))+SUMPRODUCT(('Gruppe 1'!$I$52:$AS$76=F25)*('Gruppe 1'!$AT$52:$AT$76='Gruppe 1'!$AW$52:$AW$76)*('Gruppe 1'!$AT$52:$AT$76&lt;&gt;"")*('Gruppe 1'!$AW$52:$AW$76&lt;&gt;""))</f>
        <v>0</v>
      </c>
      <c r="O25" s="15">
        <f>SUMPRODUCT(('Gruppe 1'!$I$32:$Z$51=F25)*('Gruppe 1'!$AT$32:$AT$51&lt;'Gruppe 1'!$AW$32:$AW$51))+SUMPRODUCT(('Gruppe 1'!$AB$32:$AS$51=F25)*('Gruppe 1'!$AT$32:$AT$51&gt;'Gruppe 1'!$AW$32:$AW$51))+SUMPRODUCT(('Gruppe 1'!$I$52:$Z$76=F25)*('Gruppe 1'!$AT$52:$AT$76&lt;'Gruppe 1'!$AW$52:$AW$76))+SUMPRODUCT(('Gruppe 1'!$AB$52:$AS$76=F25)*('Gruppe 1'!$AT$52:$AT$76&gt;'Gruppe 1'!$AW$52:$AW$76))</f>
        <v>0</v>
      </c>
    </row>
    <row r="26" spans="2:15" s="2" customFormat="1" x14ac:dyDescent="0.2">
      <c r="B26" s="15">
        <f>COUNT((B16:B25))*(COUNT(B16:B25)-1)</f>
        <v>90</v>
      </c>
      <c r="C26" s="15"/>
      <c r="D26" s="15"/>
      <c r="E26" s="15"/>
      <c r="F26" s="15"/>
      <c r="G26" s="15"/>
      <c r="H26" s="15"/>
      <c r="I26" s="15"/>
      <c r="J26" s="15"/>
      <c r="K26" s="15"/>
      <c r="L26" s="15">
        <f>SUM(L16:L25)</f>
        <v>0</v>
      </c>
      <c r="M26" s="15"/>
      <c r="N26" s="15"/>
      <c r="O26" s="15"/>
    </row>
    <row r="27" spans="2:15" s="2" customFormat="1" x14ac:dyDescent="0.2"/>
    <row r="28" spans="2:15" s="2" customFormat="1" x14ac:dyDescent="0.2"/>
    <row r="29" spans="2:15" s="2" customFormat="1" x14ac:dyDescent="0.2">
      <c r="H29" s="2" t="s">
        <v>28</v>
      </c>
      <c r="I29" s="2" t="s">
        <v>28</v>
      </c>
      <c r="J29" s="2" t="s">
        <v>29</v>
      </c>
      <c r="K29" s="2" t="s">
        <v>29</v>
      </c>
    </row>
    <row r="30" spans="2:15" s="2" customFormat="1" x14ac:dyDescent="0.2">
      <c r="D30" s="2">
        <v>1</v>
      </c>
      <c r="E30" s="2" t="str">
        <f t="shared" ref="E30:E61" si="10">F30&amp;G30</f>
        <v>Mannschaft 1Mannschaft 2</v>
      </c>
      <c r="F30" s="2" t="str">
        <f>F4</f>
        <v>Mannschaft 1</v>
      </c>
      <c r="G30" s="2" t="str">
        <f t="shared" ref="G30:G38" si="11">F5</f>
        <v>Mannschaft 2</v>
      </c>
      <c r="H30" s="2" t="str">
        <f>IF(SUMPRODUCT(('Gruppe 1'!$I$32:$I$51=F30)*('Gruppe 1'!$AB$32:$AB$51=G30)*(ISNUMBER('Gruppe 1'!$AW$32:$AW$51)))=1,SUMPRODUCT(('Gruppe 1'!$I$32:$I$51=F30)*('Gruppe 1'!$AB$32:$AB$51=G30)*('Gruppe 1'!$AT$32:$AT$51))&amp;":"&amp;SUMPRODUCT(('Gruppe 1'!$I$32:$I$51=F30)*('Gruppe 1'!$AB$32:$AB$51=G30)*('Gruppe 1'!$AW$32:$AW$51)),"")</f>
        <v/>
      </c>
      <c r="I30" s="2" t="str">
        <f>IF(SUMPRODUCT(('Gruppe 1'!$AB$32:$AB$51=F30)*('Gruppe 1'!$I$32:$I$51=G30)*(ISNUMBER('Gruppe 1'!$AW$32:$AW$51)))=1,SUMPRODUCT(('Gruppe 1'!$AB$32:$AB$51=F30)*('Gruppe 1'!$I$32:$I$51=G30)*('Gruppe 1'!$AW$32:$AW$51))&amp;":"&amp;SUMPRODUCT(('Gruppe 1'!$AB$32:$AB$51=F30)*('Gruppe 1'!$I$32:$I$51=G30)*('Gruppe 1'!$AT$32:$AT$51)),"")</f>
        <v/>
      </c>
      <c r="J30" s="2" t="str">
        <f>IF(SUMPRODUCT(('Gruppe 1'!$I$32:$I$51=F30)*('Gruppe 1'!$AB$32:$AB$51=G30)*(ISNUMBER('Gruppe 1'!$AW$32:$AW$51)))=1,SUMPRODUCT(('Gruppe 1'!$I$32:$I$51=F30)*('Gruppe 1'!$AB$32:$AB$51=G30)*('Gruppe 1'!$AT$32:$AT$51))&amp;":"&amp;SUMPRODUCT(('Gruppe 1'!$I$32:$I$51=F30)*('Gruppe 1'!$AB$32:$AB$51=G30)*('Gruppe 1'!$AW$32:$AW$51)),"")&amp;IF(SUMPRODUCT(('Gruppe 1'!$I$52:$I$76=F30)*('Gruppe 1'!$AB$52:$AB$76=G30)*(ISNUMBER('Gruppe 1'!$AW$52:$AW$76)))=1,SUMPRODUCT(('Gruppe 1'!$I$52:$I$76=F30)*('Gruppe 1'!$AB$52:$AB$76=G30)*('Gruppe 1'!$AT$52:$AT$76))&amp;":"&amp;SUMPRODUCT(('Gruppe 1'!$I$52:$I$76=F30)*('Gruppe 1'!$AB$52:$AB$76=G30)*('Gruppe 1'!$AW$52:$AW$76)),"")</f>
        <v/>
      </c>
      <c r="K30" s="2" t="str">
        <f>IF(SUMPRODUCT(('Gruppe 1'!$AB$32:$AB$51=F30)*('Gruppe 1'!$I$32:$I$51=G30)*(ISNUMBER('Gruppe 1'!$AW$32:$AW$51)))=1,SUMPRODUCT(('Gruppe 1'!$AB$32:$AB$51=F30)*('Gruppe 1'!$I$32:$I$51=G30)*('Gruppe 1'!$AW$32:$AW$51))&amp;":"&amp;SUMPRODUCT(('Gruppe 1'!$AB$32:$AB$51=F30)*('Gruppe 1'!$I$32:$I$51=G30)*('Gruppe 1'!$AT$32:$AT$51)),"")&amp;IF(SUMPRODUCT(('Gruppe 1'!$AB$52:$AB$76=F30)*('Gruppe 1'!$I$52:$I$76=G30)*(ISNUMBER('Gruppe 1'!$AW$52:$AW$76)))=1,SUMPRODUCT(('Gruppe 1'!$AB$52:$AB$76=F30)*('Gruppe 1'!$I$52:$I$76=G30)*('Gruppe 1'!$AW$52:$AW$76))&amp;":"&amp;SUMPRODUCT(('Gruppe 1'!$AB$52:$AB$76=F30)*('Gruppe 1'!$I$52:$I$76=G30)*('Gruppe 1'!$AT$52:$AT$76)),"")</f>
        <v/>
      </c>
    </row>
    <row r="31" spans="2:15" s="2" customFormat="1" x14ac:dyDescent="0.2">
      <c r="D31" s="2">
        <v>2</v>
      </c>
      <c r="E31" s="2" t="str">
        <f t="shared" si="10"/>
        <v>Mannschaft 1Mannschaft 3</v>
      </c>
      <c r="F31" s="2" t="str">
        <f>F4</f>
        <v>Mannschaft 1</v>
      </c>
      <c r="G31" s="2" t="str">
        <f t="shared" si="11"/>
        <v>Mannschaft 3</v>
      </c>
      <c r="H31" s="2" t="str">
        <f>IF(SUMPRODUCT(('Gruppe 1'!$I$32:$I$51=F31)*('Gruppe 1'!$AB$32:$AB$51=G31)*(ISNUMBER('Gruppe 1'!$AW$32:$AW$51)))=1,SUMPRODUCT(('Gruppe 1'!$I$32:$I$51=F31)*('Gruppe 1'!$AB$32:$AB$51=G31)*('Gruppe 1'!$AT$32:$AT$51))&amp;":"&amp;SUMPRODUCT(('Gruppe 1'!$I$32:$I$51=F31)*('Gruppe 1'!$AB$32:$AB$51=G31)*('Gruppe 1'!$AW$32:$AW$51)),"")</f>
        <v/>
      </c>
      <c r="I31" s="2" t="str">
        <f>IF(SUMPRODUCT(('Gruppe 1'!$AB$32:$AB$51=F31)*('Gruppe 1'!$I$32:$I$51=G31)*(ISNUMBER('Gruppe 1'!$AW$32:$AW$51)))=1,SUMPRODUCT(('Gruppe 1'!$AB$32:$AB$51=F31)*('Gruppe 1'!$I$32:$I$51=G31)*('Gruppe 1'!$AW$32:$AW$51))&amp;":"&amp;SUMPRODUCT(('Gruppe 1'!$AB$32:$AB$51=F31)*('Gruppe 1'!$I$32:$I$51=G31)*('Gruppe 1'!$AT$32:$AT$51)),"")</f>
        <v/>
      </c>
      <c r="J31" s="2" t="str">
        <f>IF(SUMPRODUCT(('Gruppe 1'!$I$32:$I$51=F31)*('Gruppe 1'!$AB$32:$AB$51=G31)*(ISNUMBER('Gruppe 1'!$AW$32:$AW$51)))=1,SUMPRODUCT(('Gruppe 1'!$I$32:$I$51=F31)*('Gruppe 1'!$AB$32:$AB$51=G31)*('Gruppe 1'!$AT$32:$AT$51))&amp;":"&amp;SUMPRODUCT(('Gruppe 1'!$I$32:$I$51=F31)*('Gruppe 1'!$AB$32:$AB$51=G31)*('Gruppe 1'!$AW$32:$AW$51)),"")&amp;IF(SUMPRODUCT(('Gruppe 1'!$I$52:$I$76=F31)*('Gruppe 1'!$AB$52:$AB$76=G31)*(ISNUMBER('Gruppe 1'!$AW$52:$AW$76)))=1,SUMPRODUCT(('Gruppe 1'!$I$52:$I$76=F31)*('Gruppe 1'!$AB$52:$AB$76=G31)*('Gruppe 1'!$AT$52:$AT$76))&amp;":"&amp;SUMPRODUCT(('Gruppe 1'!$I$52:$I$76=F31)*('Gruppe 1'!$AB$52:$AB$76=G31)*('Gruppe 1'!$AW$52:$AW$76)),"")</f>
        <v/>
      </c>
      <c r="K31" s="2" t="str">
        <f>IF(SUMPRODUCT(('Gruppe 1'!$AB$32:$AB$51=F31)*('Gruppe 1'!$I$32:$I$51=G31)*(ISNUMBER('Gruppe 1'!$AW$32:$AW$51)))=1,SUMPRODUCT(('Gruppe 1'!$AB$32:$AB$51=F31)*('Gruppe 1'!$I$32:$I$51=G31)*('Gruppe 1'!$AW$32:$AW$51))&amp;":"&amp;SUMPRODUCT(('Gruppe 1'!$AB$32:$AB$51=F31)*('Gruppe 1'!$I$32:$I$51=G31)*('Gruppe 1'!$AT$32:$AT$51)),"")&amp;IF(SUMPRODUCT(('Gruppe 1'!$AB$52:$AB$76=F31)*('Gruppe 1'!$I$52:$I$76=G31)*(ISNUMBER('Gruppe 1'!$AW$52:$AW$76)))=1,SUMPRODUCT(('Gruppe 1'!$AB$52:$AB$76=F31)*('Gruppe 1'!$I$52:$I$76=G31)*('Gruppe 1'!$AW$52:$AW$76))&amp;":"&amp;SUMPRODUCT(('Gruppe 1'!$AB$52:$AB$76=F31)*('Gruppe 1'!$I$52:$I$76=G31)*('Gruppe 1'!$AT$52:$AT$76)),"")</f>
        <v/>
      </c>
    </row>
    <row r="32" spans="2:15" s="2" customFormat="1" x14ac:dyDescent="0.2">
      <c r="D32" s="2">
        <v>3</v>
      </c>
      <c r="E32" s="2" t="str">
        <f t="shared" si="10"/>
        <v>Mannschaft 1Mannschaft 4</v>
      </c>
      <c r="F32" s="2" t="str">
        <f>F4</f>
        <v>Mannschaft 1</v>
      </c>
      <c r="G32" s="2" t="str">
        <f t="shared" si="11"/>
        <v>Mannschaft 4</v>
      </c>
      <c r="H32" s="2" t="str">
        <f>IF(SUMPRODUCT(('Gruppe 1'!$I$32:$I$51=F32)*('Gruppe 1'!$AB$32:$AB$51=G32)*(ISNUMBER('Gruppe 1'!$AW$32:$AW$51)))=1,SUMPRODUCT(('Gruppe 1'!$I$32:$I$51=F32)*('Gruppe 1'!$AB$32:$AB$51=G32)*('Gruppe 1'!$AT$32:$AT$51))&amp;":"&amp;SUMPRODUCT(('Gruppe 1'!$I$32:$I$51=F32)*('Gruppe 1'!$AB$32:$AB$51=G32)*('Gruppe 1'!$AW$32:$AW$51)),"")</f>
        <v/>
      </c>
      <c r="I32" s="2" t="str">
        <f>IF(SUMPRODUCT(('Gruppe 1'!$AB$32:$AB$51=F32)*('Gruppe 1'!$I$32:$I$51=G32)*(ISNUMBER('Gruppe 1'!$AW$32:$AW$51)))=1,SUMPRODUCT(('Gruppe 1'!$AB$32:$AB$51=F32)*('Gruppe 1'!$I$32:$I$51=G32)*('Gruppe 1'!$AW$32:$AW$51))&amp;":"&amp;SUMPRODUCT(('Gruppe 1'!$AB$32:$AB$51=F32)*('Gruppe 1'!$I$32:$I$51=G32)*('Gruppe 1'!$AT$32:$AT$51)),"")</f>
        <v/>
      </c>
      <c r="J32" s="2" t="str">
        <f>IF(SUMPRODUCT(('Gruppe 1'!$I$32:$I$51=F32)*('Gruppe 1'!$AB$32:$AB$51=G32)*(ISNUMBER('Gruppe 1'!$AW$32:$AW$51)))=1,SUMPRODUCT(('Gruppe 1'!$I$32:$I$51=F32)*('Gruppe 1'!$AB$32:$AB$51=G32)*('Gruppe 1'!$AT$32:$AT$51))&amp;":"&amp;SUMPRODUCT(('Gruppe 1'!$I$32:$I$51=F32)*('Gruppe 1'!$AB$32:$AB$51=G32)*('Gruppe 1'!$AW$32:$AW$51)),"")&amp;IF(SUMPRODUCT(('Gruppe 1'!$I$52:$I$76=F32)*('Gruppe 1'!$AB$52:$AB$76=G32)*(ISNUMBER('Gruppe 1'!$AW$52:$AW$76)))=1,SUMPRODUCT(('Gruppe 1'!$I$52:$I$76=F32)*('Gruppe 1'!$AB$52:$AB$76=G32)*('Gruppe 1'!$AT$52:$AT$76))&amp;":"&amp;SUMPRODUCT(('Gruppe 1'!$I$52:$I$76=F32)*('Gruppe 1'!$AB$52:$AB$76=G32)*('Gruppe 1'!$AW$52:$AW$76)),"")</f>
        <v/>
      </c>
      <c r="K32" s="2" t="str">
        <f>IF(SUMPRODUCT(('Gruppe 1'!$AB$32:$AB$51=F32)*('Gruppe 1'!$I$32:$I$51=G32)*(ISNUMBER('Gruppe 1'!$AW$32:$AW$51)))=1,SUMPRODUCT(('Gruppe 1'!$AB$32:$AB$51=F32)*('Gruppe 1'!$I$32:$I$51=G32)*('Gruppe 1'!$AW$32:$AW$51))&amp;":"&amp;SUMPRODUCT(('Gruppe 1'!$AB$32:$AB$51=F32)*('Gruppe 1'!$I$32:$I$51=G32)*('Gruppe 1'!$AT$32:$AT$51)),"")&amp;IF(SUMPRODUCT(('Gruppe 1'!$AB$52:$AB$76=F32)*('Gruppe 1'!$I$52:$I$76=G32)*(ISNUMBER('Gruppe 1'!$AW$52:$AW$76)))=1,SUMPRODUCT(('Gruppe 1'!$AB$52:$AB$76=F32)*('Gruppe 1'!$I$52:$I$76=G32)*('Gruppe 1'!$AW$52:$AW$76))&amp;":"&amp;SUMPRODUCT(('Gruppe 1'!$AB$52:$AB$76=F32)*('Gruppe 1'!$I$52:$I$76=G32)*('Gruppe 1'!$AT$52:$AT$76)),"")</f>
        <v/>
      </c>
    </row>
    <row r="33" spans="4:11" s="2" customFormat="1" x14ac:dyDescent="0.2">
      <c r="D33" s="2">
        <v>4</v>
      </c>
      <c r="E33" s="2" t="str">
        <f t="shared" si="10"/>
        <v>Mannschaft 1Mannschaft 5</v>
      </c>
      <c r="F33" s="2" t="str">
        <f>F4</f>
        <v>Mannschaft 1</v>
      </c>
      <c r="G33" s="2" t="str">
        <f t="shared" si="11"/>
        <v>Mannschaft 5</v>
      </c>
      <c r="H33" s="2" t="str">
        <f>IF(SUMPRODUCT(('Gruppe 1'!$I$32:$I$51=F33)*('Gruppe 1'!$AB$32:$AB$51=G33)*(ISNUMBER('Gruppe 1'!$AW$32:$AW$51)))=1,SUMPRODUCT(('Gruppe 1'!$I$32:$I$51=F33)*('Gruppe 1'!$AB$32:$AB$51=G33)*('Gruppe 1'!$AT$32:$AT$51))&amp;":"&amp;SUMPRODUCT(('Gruppe 1'!$I$32:$I$51=F33)*('Gruppe 1'!$AB$32:$AB$51=G33)*('Gruppe 1'!$AW$32:$AW$51)),"")</f>
        <v/>
      </c>
      <c r="I33" s="2" t="str">
        <f>IF(SUMPRODUCT(('Gruppe 1'!$AB$32:$AB$51=F33)*('Gruppe 1'!$I$32:$I$51=G33)*(ISNUMBER('Gruppe 1'!$AW$32:$AW$51)))=1,SUMPRODUCT(('Gruppe 1'!$AB$32:$AB$51=F33)*('Gruppe 1'!$I$32:$I$51=G33)*('Gruppe 1'!$AW$32:$AW$51))&amp;":"&amp;SUMPRODUCT(('Gruppe 1'!$AB$32:$AB$51=F33)*('Gruppe 1'!$I$32:$I$51=G33)*('Gruppe 1'!$AT$32:$AT$51)),"")</f>
        <v/>
      </c>
      <c r="J33" s="2" t="str">
        <f>IF(SUMPRODUCT(('Gruppe 1'!$I$32:$I$51=F33)*('Gruppe 1'!$AB$32:$AB$51=G33)*(ISNUMBER('Gruppe 1'!$AW$32:$AW$51)))=1,SUMPRODUCT(('Gruppe 1'!$I$32:$I$51=F33)*('Gruppe 1'!$AB$32:$AB$51=G33)*('Gruppe 1'!$AT$32:$AT$51))&amp;":"&amp;SUMPRODUCT(('Gruppe 1'!$I$32:$I$51=F33)*('Gruppe 1'!$AB$32:$AB$51=G33)*('Gruppe 1'!$AW$32:$AW$51)),"")&amp;IF(SUMPRODUCT(('Gruppe 1'!$I$52:$I$76=F33)*('Gruppe 1'!$AB$52:$AB$76=G33)*(ISNUMBER('Gruppe 1'!$AW$52:$AW$76)))=1,SUMPRODUCT(('Gruppe 1'!$I$52:$I$76=F33)*('Gruppe 1'!$AB$52:$AB$76=G33)*('Gruppe 1'!$AT$52:$AT$76))&amp;":"&amp;SUMPRODUCT(('Gruppe 1'!$I$52:$I$76=F33)*('Gruppe 1'!$AB$52:$AB$76=G33)*('Gruppe 1'!$AW$52:$AW$76)),"")</f>
        <v/>
      </c>
      <c r="K33" s="2" t="str">
        <f>IF(SUMPRODUCT(('Gruppe 1'!$AB$32:$AB$51=F33)*('Gruppe 1'!$I$32:$I$51=G33)*(ISNUMBER('Gruppe 1'!$AW$32:$AW$51)))=1,SUMPRODUCT(('Gruppe 1'!$AB$32:$AB$51=F33)*('Gruppe 1'!$I$32:$I$51=G33)*('Gruppe 1'!$AW$32:$AW$51))&amp;":"&amp;SUMPRODUCT(('Gruppe 1'!$AB$32:$AB$51=F33)*('Gruppe 1'!$I$32:$I$51=G33)*('Gruppe 1'!$AT$32:$AT$51)),"")&amp;IF(SUMPRODUCT(('Gruppe 1'!$AB$52:$AB$76=F33)*('Gruppe 1'!$I$52:$I$76=G33)*(ISNUMBER('Gruppe 1'!$AW$52:$AW$76)))=1,SUMPRODUCT(('Gruppe 1'!$AB$52:$AB$76=F33)*('Gruppe 1'!$I$52:$I$76=G33)*('Gruppe 1'!$AW$52:$AW$76))&amp;":"&amp;SUMPRODUCT(('Gruppe 1'!$AB$52:$AB$76=F33)*('Gruppe 1'!$I$52:$I$76=G33)*('Gruppe 1'!$AT$52:$AT$76)),"")</f>
        <v/>
      </c>
    </row>
    <row r="34" spans="4:11" s="2" customFormat="1" x14ac:dyDescent="0.2">
      <c r="D34" s="2">
        <v>5</v>
      </c>
      <c r="E34" s="2" t="str">
        <f t="shared" si="10"/>
        <v>Mannschaft 1Mannschaft 6</v>
      </c>
      <c r="F34" s="2" t="str">
        <f>F4</f>
        <v>Mannschaft 1</v>
      </c>
      <c r="G34" s="2" t="str">
        <f t="shared" si="11"/>
        <v>Mannschaft 6</v>
      </c>
      <c r="H34" s="2" t="str">
        <f>IF(SUMPRODUCT(('Gruppe 1'!$I$32:$I$51=F34)*('Gruppe 1'!$AB$32:$AB$51=G34)*(ISNUMBER('Gruppe 1'!$AW$32:$AW$51)))=1,SUMPRODUCT(('Gruppe 1'!$I$32:$I$51=F34)*('Gruppe 1'!$AB$32:$AB$51=G34)*('Gruppe 1'!$AT$32:$AT$51))&amp;":"&amp;SUMPRODUCT(('Gruppe 1'!$I$32:$I$51=F34)*('Gruppe 1'!$AB$32:$AB$51=G34)*('Gruppe 1'!$AW$32:$AW$51)),"")</f>
        <v/>
      </c>
      <c r="I34" s="2" t="str">
        <f>IF(SUMPRODUCT(('Gruppe 1'!$AB$32:$AB$51=F34)*('Gruppe 1'!$I$32:$I$51=G34)*(ISNUMBER('Gruppe 1'!$AW$32:$AW$51)))=1,SUMPRODUCT(('Gruppe 1'!$AB$32:$AB$51=F34)*('Gruppe 1'!$I$32:$I$51=G34)*('Gruppe 1'!$AW$32:$AW$51))&amp;":"&amp;SUMPRODUCT(('Gruppe 1'!$AB$32:$AB$51=F34)*('Gruppe 1'!$I$32:$I$51=G34)*('Gruppe 1'!$AT$32:$AT$51)),"")</f>
        <v/>
      </c>
      <c r="J34" s="2" t="str">
        <f>IF(SUMPRODUCT(('Gruppe 1'!$I$32:$I$51=F34)*('Gruppe 1'!$AB$32:$AB$51=G34)*(ISNUMBER('Gruppe 1'!$AW$32:$AW$51)))=1,SUMPRODUCT(('Gruppe 1'!$I$32:$I$51=F34)*('Gruppe 1'!$AB$32:$AB$51=G34)*('Gruppe 1'!$AT$32:$AT$51))&amp;":"&amp;SUMPRODUCT(('Gruppe 1'!$I$32:$I$51=F34)*('Gruppe 1'!$AB$32:$AB$51=G34)*('Gruppe 1'!$AW$32:$AW$51)),"")&amp;IF(SUMPRODUCT(('Gruppe 1'!$I$52:$I$76=F34)*('Gruppe 1'!$AB$52:$AB$76=G34)*(ISNUMBER('Gruppe 1'!$AW$52:$AW$76)))=1,SUMPRODUCT(('Gruppe 1'!$I$52:$I$76=F34)*('Gruppe 1'!$AB$52:$AB$76=G34)*('Gruppe 1'!$AT$52:$AT$76))&amp;":"&amp;SUMPRODUCT(('Gruppe 1'!$I$52:$I$76=F34)*('Gruppe 1'!$AB$52:$AB$76=G34)*('Gruppe 1'!$AW$52:$AW$76)),"")</f>
        <v/>
      </c>
      <c r="K34" s="2" t="str">
        <f>IF(SUMPRODUCT(('Gruppe 1'!$AB$32:$AB$51=F34)*('Gruppe 1'!$I$32:$I$51=G34)*(ISNUMBER('Gruppe 1'!$AW$32:$AW$51)))=1,SUMPRODUCT(('Gruppe 1'!$AB$32:$AB$51=F34)*('Gruppe 1'!$I$32:$I$51=G34)*('Gruppe 1'!$AW$32:$AW$51))&amp;":"&amp;SUMPRODUCT(('Gruppe 1'!$AB$32:$AB$51=F34)*('Gruppe 1'!$I$32:$I$51=G34)*('Gruppe 1'!$AT$32:$AT$51)),"")&amp;IF(SUMPRODUCT(('Gruppe 1'!$AB$52:$AB$76=F34)*('Gruppe 1'!$I$52:$I$76=G34)*(ISNUMBER('Gruppe 1'!$AW$52:$AW$76)))=1,SUMPRODUCT(('Gruppe 1'!$AB$52:$AB$76=F34)*('Gruppe 1'!$I$52:$I$76=G34)*('Gruppe 1'!$AW$52:$AW$76))&amp;":"&amp;SUMPRODUCT(('Gruppe 1'!$AB$52:$AB$76=F34)*('Gruppe 1'!$I$52:$I$76=G34)*('Gruppe 1'!$AT$52:$AT$76)),"")</f>
        <v/>
      </c>
    </row>
    <row r="35" spans="4:11" s="2" customFormat="1" x14ac:dyDescent="0.2">
      <c r="D35" s="2">
        <v>6</v>
      </c>
      <c r="E35" s="2" t="str">
        <f t="shared" si="10"/>
        <v>Mannschaft 1Mannschaft 7</v>
      </c>
      <c r="F35" s="2" t="str">
        <f>F4</f>
        <v>Mannschaft 1</v>
      </c>
      <c r="G35" s="2" t="str">
        <f t="shared" si="11"/>
        <v>Mannschaft 7</v>
      </c>
      <c r="H35" s="2" t="str">
        <f>IF(SUMPRODUCT(('Gruppe 1'!$I$32:$I$51=F35)*('Gruppe 1'!$AB$32:$AB$51=G35)*(ISNUMBER('Gruppe 1'!$AW$32:$AW$51)))=1,SUMPRODUCT(('Gruppe 1'!$I$32:$I$51=F35)*('Gruppe 1'!$AB$32:$AB$51=G35)*('Gruppe 1'!$AT$32:$AT$51))&amp;":"&amp;SUMPRODUCT(('Gruppe 1'!$I$32:$I$51=F35)*('Gruppe 1'!$AB$32:$AB$51=G35)*('Gruppe 1'!$AW$32:$AW$51)),"")</f>
        <v/>
      </c>
      <c r="I35" s="2" t="str">
        <f>IF(SUMPRODUCT(('Gruppe 1'!$AB$32:$AB$51=F35)*('Gruppe 1'!$I$32:$I$51=G35)*(ISNUMBER('Gruppe 1'!$AW$32:$AW$51)))=1,SUMPRODUCT(('Gruppe 1'!$AB$32:$AB$51=F35)*('Gruppe 1'!$I$32:$I$51=G35)*('Gruppe 1'!$AW$32:$AW$51))&amp;":"&amp;SUMPRODUCT(('Gruppe 1'!$AB$32:$AB$51=F35)*('Gruppe 1'!$I$32:$I$51=G35)*('Gruppe 1'!$AT$32:$AT$51)),"")</f>
        <v/>
      </c>
      <c r="J35" s="2" t="str">
        <f>IF(SUMPRODUCT(('Gruppe 1'!$I$32:$I$51=F35)*('Gruppe 1'!$AB$32:$AB$51=G35)*(ISNUMBER('Gruppe 1'!$AW$32:$AW$51)))=1,SUMPRODUCT(('Gruppe 1'!$I$32:$I$51=F35)*('Gruppe 1'!$AB$32:$AB$51=G35)*('Gruppe 1'!$AT$32:$AT$51))&amp;":"&amp;SUMPRODUCT(('Gruppe 1'!$I$32:$I$51=F35)*('Gruppe 1'!$AB$32:$AB$51=G35)*('Gruppe 1'!$AW$32:$AW$51)),"")&amp;IF(SUMPRODUCT(('Gruppe 1'!$I$52:$I$76=F35)*('Gruppe 1'!$AB$52:$AB$76=G35)*(ISNUMBER('Gruppe 1'!$AW$52:$AW$76)))=1,SUMPRODUCT(('Gruppe 1'!$I$52:$I$76=F35)*('Gruppe 1'!$AB$52:$AB$76=G35)*('Gruppe 1'!$AT$52:$AT$76))&amp;":"&amp;SUMPRODUCT(('Gruppe 1'!$I$52:$I$76=F35)*('Gruppe 1'!$AB$52:$AB$76=G35)*('Gruppe 1'!$AW$52:$AW$76)),"")</f>
        <v/>
      </c>
      <c r="K35" s="2" t="str">
        <f>IF(SUMPRODUCT(('Gruppe 1'!$AB$32:$AB$51=F35)*('Gruppe 1'!$I$32:$I$51=G35)*(ISNUMBER('Gruppe 1'!$AW$32:$AW$51)))=1,SUMPRODUCT(('Gruppe 1'!$AB$32:$AB$51=F35)*('Gruppe 1'!$I$32:$I$51=G35)*('Gruppe 1'!$AW$32:$AW$51))&amp;":"&amp;SUMPRODUCT(('Gruppe 1'!$AB$32:$AB$51=F35)*('Gruppe 1'!$I$32:$I$51=G35)*('Gruppe 1'!$AT$32:$AT$51)),"")&amp;IF(SUMPRODUCT(('Gruppe 1'!$AB$52:$AB$76=F35)*('Gruppe 1'!$I$52:$I$76=G35)*(ISNUMBER('Gruppe 1'!$AW$52:$AW$76)))=1,SUMPRODUCT(('Gruppe 1'!$AB$52:$AB$76=F35)*('Gruppe 1'!$I$52:$I$76=G35)*('Gruppe 1'!$AW$52:$AW$76))&amp;":"&amp;SUMPRODUCT(('Gruppe 1'!$AB$52:$AB$76=F35)*('Gruppe 1'!$I$52:$I$76=G35)*('Gruppe 1'!$AT$52:$AT$76)),"")</f>
        <v/>
      </c>
    </row>
    <row r="36" spans="4:11" s="2" customFormat="1" x14ac:dyDescent="0.2">
      <c r="D36" s="2">
        <v>7</v>
      </c>
      <c r="E36" s="2" t="str">
        <f t="shared" si="10"/>
        <v>Mannschaft 1Mannschaft 8</v>
      </c>
      <c r="F36" s="2" t="str">
        <f>F4</f>
        <v>Mannschaft 1</v>
      </c>
      <c r="G36" s="2" t="str">
        <f t="shared" si="11"/>
        <v>Mannschaft 8</v>
      </c>
      <c r="H36" s="2" t="str">
        <f>IF(SUMPRODUCT(('Gruppe 1'!$I$32:$I$51=F36)*('Gruppe 1'!$AB$32:$AB$51=G36)*(ISNUMBER('Gruppe 1'!$AW$32:$AW$51)))=1,SUMPRODUCT(('Gruppe 1'!$I$32:$I$51=F36)*('Gruppe 1'!$AB$32:$AB$51=G36)*('Gruppe 1'!$AT$32:$AT$51))&amp;":"&amp;SUMPRODUCT(('Gruppe 1'!$I$32:$I$51=F36)*('Gruppe 1'!$AB$32:$AB$51=G36)*('Gruppe 1'!$AW$32:$AW$51)),"")</f>
        <v/>
      </c>
      <c r="I36" s="2" t="str">
        <f>IF(SUMPRODUCT(('Gruppe 1'!$AB$32:$AB$51=F36)*('Gruppe 1'!$I$32:$I$51=G36)*(ISNUMBER('Gruppe 1'!$AW$32:$AW$51)))=1,SUMPRODUCT(('Gruppe 1'!$AB$32:$AB$51=F36)*('Gruppe 1'!$I$32:$I$51=G36)*('Gruppe 1'!$AW$32:$AW$51))&amp;":"&amp;SUMPRODUCT(('Gruppe 1'!$AB$32:$AB$51=F36)*('Gruppe 1'!$I$32:$I$51=G36)*('Gruppe 1'!$AT$32:$AT$51)),"")</f>
        <v/>
      </c>
      <c r="J36" s="2" t="str">
        <f>IF(SUMPRODUCT(('Gruppe 1'!$I$32:$I$51=F36)*('Gruppe 1'!$AB$32:$AB$51=G36)*(ISNUMBER('Gruppe 1'!$AW$32:$AW$51)))=1,SUMPRODUCT(('Gruppe 1'!$I$32:$I$51=F36)*('Gruppe 1'!$AB$32:$AB$51=G36)*('Gruppe 1'!$AT$32:$AT$51))&amp;":"&amp;SUMPRODUCT(('Gruppe 1'!$I$32:$I$51=F36)*('Gruppe 1'!$AB$32:$AB$51=G36)*('Gruppe 1'!$AW$32:$AW$51)),"")&amp;IF(SUMPRODUCT(('Gruppe 1'!$I$52:$I$76=F36)*('Gruppe 1'!$AB$52:$AB$76=G36)*(ISNUMBER('Gruppe 1'!$AW$52:$AW$76)))=1,SUMPRODUCT(('Gruppe 1'!$I$52:$I$76=F36)*('Gruppe 1'!$AB$52:$AB$76=G36)*('Gruppe 1'!$AT$52:$AT$76))&amp;":"&amp;SUMPRODUCT(('Gruppe 1'!$I$52:$I$76=F36)*('Gruppe 1'!$AB$52:$AB$76=G36)*('Gruppe 1'!$AW$52:$AW$76)),"")</f>
        <v/>
      </c>
      <c r="K36" s="2" t="str">
        <f>IF(SUMPRODUCT(('Gruppe 1'!$AB$32:$AB$51=F36)*('Gruppe 1'!$I$32:$I$51=G36)*(ISNUMBER('Gruppe 1'!$AW$32:$AW$51)))=1,SUMPRODUCT(('Gruppe 1'!$AB$32:$AB$51=F36)*('Gruppe 1'!$I$32:$I$51=G36)*('Gruppe 1'!$AW$32:$AW$51))&amp;":"&amp;SUMPRODUCT(('Gruppe 1'!$AB$32:$AB$51=F36)*('Gruppe 1'!$I$32:$I$51=G36)*('Gruppe 1'!$AT$32:$AT$51)),"")&amp;IF(SUMPRODUCT(('Gruppe 1'!$AB$52:$AB$76=F36)*('Gruppe 1'!$I$52:$I$76=G36)*(ISNUMBER('Gruppe 1'!$AW$52:$AW$76)))=1,SUMPRODUCT(('Gruppe 1'!$AB$52:$AB$76=F36)*('Gruppe 1'!$I$52:$I$76=G36)*('Gruppe 1'!$AW$52:$AW$76))&amp;":"&amp;SUMPRODUCT(('Gruppe 1'!$AB$52:$AB$76=F36)*('Gruppe 1'!$I$52:$I$76=G36)*('Gruppe 1'!$AT$52:$AT$76)),"")</f>
        <v/>
      </c>
    </row>
    <row r="37" spans="4:11" s="2" customFormat="1" x14ac:dyDescent="0.2">
      <c r="D37" s="2">
        <v>8</v>
      </c>
      <c r="E37" s="2" t="str">
        <f t="shared" si="10"/>
        <v>Mannschaft 1Mannschaft 9</v>
      </c>
      <c r="F37" s="2" t="str">
        <f>F4</f>
        <v>Mannschaft 1</v>
      </c>
      <c r="G37" s="2" t="str">
        <f t="shared" si="11"/>
        <v>Mannschaft 9</v>
      </c>
      <c r="H37" s="2" t="str">
        <f>IF(SUMPRODUCT(('Gruppe 1'!$I$32:$I$51=F37)*('Gruppe 1'!$AB$32:$AB$51=G37)*(ISNUMBER('Gruppe 1'!$AW$32:$AW$51)))=1,SUMPRODUCT(('Gruppe 1'!$I$32:$I$51=F37)*('Gruppe 1'!$AB$32:$AB$51=G37)*('Gruppe 1'!$AT$32:$AT$51))&amp;":"&amp;SUMPRODUCT(('Gruppe 1'!$I$32:$I$51=F37)*('Gruppe 1'!$AB$32:$AB$51=G37)*('Gruppe 1'!$AW$32:$AW$51)),"")</f>
        <v/>
      </c>
      <c r="I37" s="2" t="str">
        <f>IF(SUMPRODUCT(('Gruppe 1'!$AB$32:$AB$51=F37)*('Gruppe 1'!$I$32:$I$51=G37)*(ISNUMBER('Gruppe 1'!$AW$32:$AW$51)))=1,SUMPRODUCT(('Gruppe 1'!$AB$32:$AB$51=F37)*('Gruppe 1'!$I$32:$I$51=G37)*('Gruppe 1'!$AW$32:$AW$51))&amp;":"&amp;SUMPRODUCT(('Gruppe 1'!$AB$32:$AB$51=F37)*('Gruppe 1'!$I$32:$I$51=G37)*('Gruppe 1'!$AT$32:$AT$51)),"")</f>
        <v/>
      </c>
      <c r="J37" s="2" t="str">
        <f>IF(SUMPRODUCT(('Gruppe 1'!$I$32:$I$51=F37)*('Gruppe 1'!$AB$32:$AB$51=G37)*(ISNUMBER('Gruppe 1'!$AW$32:$AW$51)))=1,SUMPRODUCT(('Gruppe 1'!$I$32:$I$51=F37)*('Gruppe 1'!$AB$32:$AB$51=G37)*('Gruppe 1'!$AT$32:$AT$51))&amp;":"&amp;SUMPRODUCT(('Gruppe 1'!$I$32:$I$51=F37)*('Gruppe 1'!$AB$32:$AB$51=G37)*('Gruppe 1'!$AW$32:$AW$51)),"")&amp;IF(SUMPRODUCT(('Gruppe 1'!$I$52:$I$76=F37)*('Gruppe 1'!$AB$52:$AB$76=G37)*(ISNUMBER('Gruppe 1'!$AW$52:$AW$76)))=1,SUMPRODUCT(('Gruppe 1'!$I$52:$I$76=F37)*('Gruppe 1'!$AB$52:$AB$76=G37)*('Gruppe 1'!$AT$52:$AT$76))&amp;":"&amp;SUMPRODUCT(('Gruppe 1'!$I$52:$I$76=F37)*('Gruppe 1'!$AB$52:$AB$76=G37)*('Gruppe 1'!$AW$52:$AW$76)),"")</f>
        <v/>
      </c>
      <c r="K37" s="2" t="str">
        <f>IF(SUMPRODUCT(('Gruppe 1'!$AB$32:$AB$51=F37)*('Gruppe 1'!$I$32:$I$51=G37)*(ISNUMBER('Gruppe 1'!$AW$32:$AW$51)))=1,SUMPRODUCT(('Gruppe 1'!$AB$32:$AB$51=F37)*('Gruppe 1'!$I$32:$I$51=G37)*('Gruppe 1'!$AW$32:$AW$51))&amp;":"&amp;SUMPRODUCT(('Gruppe 1'!$AB$32:$AB$51=F37)*('Gruppe 1'!$I$32:$I$51=G37)*('Gruppe 1'!$AT$32:$AT$51)),"")&amp;IF(SUMPRODUCT(('Gruppe 1'!$AB$52:$AB$76=F37)*('Gruppe 1'!$I$52:$I$76=G37)*(ISNUMBER('Gruppe 1'!$AW$52:$AW$76)))=1,SUMPRODUCT(('Gruppe 1'!$AB$52:$AB$76=F37)*('Gruppe 1'!$I$52:$I$76=G37)*('Gruppe 1'!$AW$52:$AW$76))&amp;":"&amp;SUMPRODUCT(('Gruppe 1'!$AB$52:$AB$76=F37)*('Gruppe 1'!$I$52:$I$76=G37)*('Gruppe 1'!$AT$52:$AT$76)),"")</f>
        <v/>
      </c>
    </row>
    <row r="38" spans="4:11" s="2" customFormat="1" x14ac:dyDescent="0.2">
      <c r="D38" s="2">
        <v>9</v>
      </c>
      <c r="E38" s="2" t="str">
        <f t="shared" si="10"/>
        <v>Mannschaft 1Mannschaft 10</v>
      </c>
      <c r="F38" s="2" t="str">
        <f>F4</f>
        <v>Mannschaft 1</v>
      </c>
      <c r="G38" s="2" t="str">
        <f t="shared" si="11"/>
        <v>Mannschaft 10</v>
      </c>
      <c r="H38" s="2" t="str">
        <f>IF(SUMPRODUCT(('Gruppe 1'!$I$32:$I$51=F38)*('Gruppe 1'!$AB$32:$AB$51=G38)*(ISNUMBER('Gruppe 1'!$AW$32:$AW$51)))=1,SUMPRODUCT(('Gruppe 1'!$I$32:$I$51=F38)*('Gruppe 1'!$AB$32:$AB$51=G38)*('Gruppe 1'!$AT$32:$AT$51))&amp;":"&amp;SUMPRODUCT(('Gruppe 1'!$I$32:$I$51=F38)*('Gruppe 1'!$AB$32:$AB$51=G38)*('Gruppe 1'!$AW$32:$AW$51)),"")</f>
        <v/>
      </c>
      <c r="I38" s="2" t="str">
        <f>IF(SUMPRODUCT(('Gruppe 1'!$AB$32:$AB$51=F38)*('Gruppe 1'!$I$32:$I$51=G38)*(ISNUMBER('Gruppe 1'!$AW$32:$AW$51)))=1,SUMPRODUCT(('Gruppe 1'!$AB$32:$AB$51=F38)*('Gruppe 1'!$I$32:$I$51=G38)*('Gruppe 1'!$AW$32:$AW$51))&amp;":"&amp;SUMPRODUCT(('Gruppe 1'!$AB$32:$AB$51=F38)*('Gruppe 1'!$I$32:$I$51=G38)*('Gruppe 1'!$AT$32:$AT$51)),"")</f>
        <v/>
      </c>
      <c r="J38" s="2" t="str">
        <f>IF(SUMPRODUCT(('Gruppe 1'!$I$32:$I$51=F38)*('Gruppe 1'!$AB$32:$AB$51=G38)*(ISNUMBER('Gruppe 1'!$AW$32:$AW$51)))=1,SUMPRODUCT(('Gruppe 1'!$I$32:$I$51=F38)*('Gruppe 1'!$AB$32:$AB$51=G38)*('Gruppe 1'!$AT$32:$AT$51))&amp;":"&amp;SUMPRODUCT(('Gruppe 1'!$I$32:$I$51=F38)*('Gruppe 1'!$AB$32:$AB$51=G38)*('Gruppe 1'!$AW$32:$AW$51)),"")&amp;IF(SUMPRODUCT(('Gruppe 1'!$I$52:$I$76=F38)*('Gruppe 1'!$AB$52:$AB$76=G38)*(ISNUMBER('Gruppe 1'!$AW$52:$AW$76)))=1,SUMPRODUCT(('Gruppe 1'!$I$52:$I$76=F38)*('Gruppe 1'!$AB$52:$AB$76=G38)*('Gruppe 1'!$AT$52:$AT$76))&amp;":"&amp;SUMPRODUCT(('Gruppe 1'!$I$52:$I$76=F38)*('Gruppe 1'!$AB$52:$AB$76=G38)*('Gruppe 1'!$AW$52:$AW$76)),"")</f>
        <v/>
      </c>
      <c r="K38" s="2" t="str">
        <f>IF(SUMPRODUCT(('Gruppe 1'!$AB$32:$AB$51=F38)*('Gruppe 1'!$I$32:$I$51=G38)*(ISNUMBER('Gruppe 1'!$AW$32:$AW$51)))=1,SUMPRODUCT(('Gruppe 1'!$AB$32:$AB$51=F38)*('Gruppe 1'!$I$32:$I$51=G38)*('Gruppe 1'!$AW$32:$AW$51))&amp;":"&amp;SUMPRODUCT(('Gruppe 1'!$AB$32:$AB$51=F38)*('Gruppe 1'!$I$32:$I$51=G38)*('Gruppe 1'!$AT$32:$AT$51)),"")&amp;IF(SUMPRODUCT(('Gruppe 1'!$AB$52:$AB$76=F38)*('Gruppe 1'!$I$52:$I$76=G38)*(ISNUMBER('Gruppe 1'!$AW$52:$AW$76)))=1,SUMPRODUCT(('Gruppe 1'!$AB$52:$AB$76=F38)*('Gruppe 1'!$I$52:$I$76=G38)*('Gruppe 1'!$AW$52:$AW$76))&amp;":"&amp;SUMPRODUCT(('Gruppe 1'!$AB$52:$AB$76=F38)*('Gruppe 1'!$I$52:$I$76=G38)*('Gruppe 1'!$AT$52:$AT$76)),"")</f>
        <v/>
      </c>
    </row>
    <row r="39" spans="4:11" s="2" customFormat="1" x14ac:dyDescent="0.2">
      <c r="D39" s="2">
        <v>10</v>
      </c>
      <c r="E39" s="2" t="str">
        <f t="shared" si="10"/>
        <v>Mannschaft 2Mannschaft 3</v>
      </c>
      <c r="F39" s="2" t="str">
        <f>F5</f>
        <v>Mannschaft 2</v>
      </c>
      <c r="G39" s="2" t="str">
        <f t="shared" ref="G39:G46" si="12">F6</f>
        <v>Mannschaft 3</v>
      </c>
      <c r="H39" s="2" t="str">
        <f>IF(SUMPRODUCT(('Gruppe 1'!$I$32:$I$51=F39)*('Gruppe 1'!$AB$32:$AB$51=G39)*(ISNUMBER('Gruppe 1'!$AW$32:$AW$51)))=1,SUMPRODUCT(('Gruppe 1'!$I$32:$I$51=F39)*('Gruppe 1'!$AB$32:$AB$51=G39)*('Gruppe 1'!$AT$32:$AT$51))&amp;":"&amp;SUMPRODUCT(('Gruppe 1'!$I$32:$I$51=F39)*('Gruppe 1'!$AB$32:$AB$51=G39)*('Gruppe 1'!$AW$32:$AW$51)),"")</f>
        <v/>
      </c>
      <c r="I39" s="2" t="str">
        <f>IF(SUMPRODUCT(('Gruppe 1'!$AB$32:$AB$51=F39)*('Gruppe 1'!$I$32:$I$51=G39)*(ISNUMBER('Gruppe 1'!$AW$32:$AW$51)))=1,SUMPRODUCT(('Gruppe 1'!$AB$32:$AB$51=F39)*('Gruppe 1'!$I$32:$I$51=G39)*('Gruppe 1'!$AW$32:$AW$51))&amp;":"&amp;SUMPRODUCT(('Gruppe 1'!$AB$32:$AB$51=F39)*('Gruppe 1'!$I$32:$I$51=G39)*('Gruppe 1'!$AT$32:$AT$51)),"")</f>
        <v/>
      </c>
      <c r="J39" s="2" t="str">
        <f>IF(SUMPRODUCT(('Gruppe 1'!$I$32:$I$51=F39)*('Gruppe 1'!$AB$32:$AB$51=G39)*(ISNUMBER('Gruppe 1'!$AW$32:$AW$51)))=1,SUMPRODUCT(('Gruppe 1'!$I$32:$I$51=F39)*('Gruppe 1'!$AB$32:$AB$51=G39)*('Gruppe 1'!$AT$32:$AT$51))&amp;":"&amp;SUMPRODUCT(('Gruppe 1'!$I$32:$I$51=F39)*('Gruppe 1'!$AB$32:$AB$51=G39)*('Gruppe 1'!$AW$32:$AW$51)),"")&amp;IF(SUMPRODUCT(('Gruppe 1'!$I$52:$I$76=F39)*('Gruppe 1'!$AB$52:$AB$76=G39)*(ISNUMBER('Gruppe 1'!$AW$52:$AW$76)))=1,SUMPRODUCT(('Gruppe 1'!$I$52:$I$76=F39)*('Gruppe 1'!$AB$52:$AB$76=G39)*('Gruppe 1'!$AT$52:$AT$76))&amp;":"&amp;SUMPRODUCT(('Gruppe 1'!$I$52:$I$76=F39)*('Gruppe 1'!$AB$52:$AB$76=G39)*('Gruppe 1'!$AW$52:$AW$76)),"")</f>
        <v/>
      </c>
      <c r="K39" s="2" t="str">
        <f>IF(SUMPRODUCT(('Gruppe 1'!$AB$32:$AB$51=F39)*('Gruppe 1'!$I$32:$I$51=G39)*(ISNUMBER('Gruppe 1'!$AW$32:$AW$51)))=1,SUMPRODUCT(('Gruppe 1'!$AB$32:$AB$51=F39)*('Gruppe 1'!$I$32:$I$51=G39)*('Gruppe 1'!$AW$32:$AW$51))&amp;":"&amp;SUMPRODUCT(('Gruppe 1'!$AB$32:$AB$51=F39)*('Gruppe 1'!$I$32:$I$51=G39)*('Gruppe 1'!$AT$32:$AT$51)),"")&amp;IF(SUMPRODUCT(('Gruppe 1'!$AB$52:$AB$76=F39)*('Gruppe 1'!$I$52:$I$76=G39)*(ISNUMBER('Gruppe 1'!$AW$52:$AW$76)))=1,SUMPRODUCT(('Gruppe 1'!$AB$52:$AB$76=F39)*('Gruppe 1'!$I$52:$I$76=G39)*('Gruppe 1'!$AW$52:$AW$76))&amp;":"&amp;SUMPRODUCT(('Gruppe 1'!$AB$52:$AB$76=F39)*('Gruppe 1'!$I$52:$I$76=G39)*('Gruppe 1'!$AT$52:$AT$76)),"")</f>
        <v/>
      </c>
    </row>
    <row r="40" spans="4:11" s="2" customFormat="1" x14ac:dyDescent="0.2">
      <c r="D40" s="2">
        <v>11</v>
      </c>
      <c r="E40" s="2" t="str">
        <f t="shared" si="10"/>
        <v>Mannschaft 2Mannschaft 4</v>
      </c>
      <c r="F40" s="2" t="str">
        <f>F5</f>
        <v>Mannschaft 2</v>
      </c>
      <c r="G40" s="2" t="str">
        <f t="shared" si="12"/>
        <v>Mannschaft 4</v>
      </c>
      <c r="H40" s="2" t="str">
        <f>IF(SUMPRODUCT(('Gruppe 1'!$I$32:$I$51=F40)*('Gruppe 1'!$AB$32:$AB$51=G40)*(ISNUMBER('Gruppe 1'!$AW$32:$AW$51)))=1,SUMPRODUCT(('Gruppe 1'!$I$32:$I$51=F40)*('Gruppe 1'!$AB$32:$AB$51=G40)*('Gruppe 1'!$AT$32:$AT$51))&amp;":"&amp;SUMPRODUCT(('Gruppe 1'!$I$32:$I$51=F40)*('Gruppe 1'!$AB$32:$AB$51=G40)*('Gruppe 1'!$AW$32:$AW$51)),"")</f>
        <v/>
      </c>
      <c r="I40" s="2" t="str">
        <f>IF(SUMPRODUCT(('Gruppe 1'!$AB$32:$AB$51=F40)*('Gruppe 1'!$I$32:$I$51=G40)*(ISNUMBER('Gruppe 1'!$AW$32:$AW$51)))=1,SUMPRODUCT(('Gruppe 1'!$AB$32:$AB$51=F40)*('Gruppe 1'!$I$32:$I$51=G40)*('Gruppe 1'!$AW$32:$AW$51))&amp;":"&amp;SUMPRODUCT(('Gruppe 1'!$AB$32:$AB$51=F40)*('Gruppe 1'!$I$32:$I$51=G40)*('Gruppe 1'!$AT$32:$AT$51)),"")</f>
        <v/>
      </c>
      <c r="J40" s="2" t="str">
        <f>IF(SUMPRODUCT(('Gruppe 1'!$I$32:$I$51=F40)*('Gruppe 1'!$AB$32:$AB$51=G40)*(ISNUMBER('Gruppe 1'!$AW$32:$AW$51)))=1,SUMPRODUCT(('Gruppe 1'!$I$32:$I$51=F40)*('Gruppe 1'!$AB$32:$AB$51=G40)*('Gruppe 1'!$AT$32:$AT$51))&amp;":"&amp;SUMPRODUCT(('Gruppe 1'!$I$32:$I$51=F40)*('Gruppe 1'!$AB$32:$AB$51=G40)*('Gruppe 1'!$AW$32:$AW$51)),"")&amp;IF(SUMPRODUCT(('Gruppe 1'!$I$52:$I$76=F40)*('Gruppe 1'!$AB$52:$AB$76=G40)*(ISNUMBER('Gruppe 1'!$AW$52:$AW$76)))=1,SUMPRODUCT(('Gruppe 1'!$I$52:$I$76=F40)*('Gruppe 1'!$AB$52:$AB$76=G40)*('Gruppe 1'!$AT$52:$AT$76))&amp;":"&amp;SUMPRODUCT(('Gruppe 1'!$I$52:$I$76=F40)*('Gruppe 1'!$AB$52:$AB$76=G40)*('Gruppe 1'!$AW$52:$AW$76)),"")</f>
        <v/>
      </c>
      <c r="K40" s="2" t="str">
        <f>IF(SUMPRODUCT(('Gruppe 1'!$AB$32:$AB$51=F40)*('Gruppe 1'!$I$32:$I$51=G40)*(ISNUMBER('Gruppe 1'!$AW$32:$AW$51)))=1,SUMPRODUCT(('Gruppe 1'!$AB$32:$AB$51=F40)*('Gruppe 1'!$I$32:$I$51=G40)*('Gruppe 1'!$AW$32:$AW$51))&amp;":"&amp;SUMPRODUCT(('Gruppe 1'!$AB$32:$AB$51=F40)*('Gruppe 1'!$I$32:$I$51=G40)*('Gruppe 1'!$AT$32:$AT$51)),"")&amp;IF(SUMPRODUCT(('Gruppe 1'!$AB$52:$AB$76=F40)*('Gruppe 1'!$I$52:$I$76=G40)*(ISNUMBER('Gruppe 1'!$AW$52:$AW$76)))=1,SUMPRODUCT(('Gruppe 1'!$AB$52:$AB$76=F40)*('Gruppe 1'!$I$52:$I$76=G40)*('Gruppe 1'!$AW$52:$AW$76))&amp;":"&amp;SUMPRODUCT(('Gruppe 1'!$AB$52:$AB$76=F40)*('Gruppe 1'!$I$52:$I$76=G40)*('Gruppe 1'!$AT$52:$AT$76)),"")</f>
        <v/>
      </c>
    </row>
    <row r="41" spans="4:11" s="2" customFormat="1" x14ac:dyDescent="0.2">
      <c r="D41" s="2">
        <v>12</v>
      </c>
      <c r="E41" s="2" t="str">
        <f t="shared" si="10"/>
        <v>Mannschaft 2Mannschaft 5</v>
      </c>
      <c r="F41" s="2" t="str">
        <f>F5</f>
        <v>Mannschaft 2</v>
      </c>
      <c r="G41" s="2" t="str">
        <f t="shared" si="12"/>
        <v>Mannschaft 5</v>
      </c>
      <c r="H41" s="2" t="str">
        <f>IF(SUMPRODUCT(('Gruppe 1'!$I$32:$I$51=F41)*('Gruppe 1'!$AB$32:$AB$51=G41)*(ISNUMBER('Gruppe 1'!$AW$32:$AW$51)))=1,SUMPRODUCT(('Gruppe 1'!$I$32:$I$51=F41)*('Gruppe 1'!$AB$32:$AB$51=G41)*('Gruppe 1'!$AT$32:$AT$51))&amp;":"&amp;SUMPRODUCT(('Gruppe 1'!$I$32:$I$51=F41)*('Gruppe 1'!$AB$32:$AB$51=G41)*('Gruppe 1'!$AW$32:$AW$51)),"")</f>
        <v/>
      </c>
      <c r="I41" s="2" t="str">
        <f>IF(SUMPRODUCT(('Gruppe 1'!$AB$32:$AB$51=F41)*('Gruppe 1'!$I$32:$I$51=G41)*(ISNUMBER('Gruppe 1'!$AW$32:$AW$51)))=1,SUMPRODUCT(('Gruppe 1'!$AB$32:$AB$51=F41)*('Gruppe 1'!$I$32:$I$51=G41)*('Gruppe 1'!$AW$32:$AW$51))&amp;":"&amp;SUMPRODUCT(('Gruppe 1'!$AB$32:$AB$51=F41)*('Gruppe 1'!$I$32:$I$51=G41)*('Gruppe 1'!$AT$32:$AT$51)),"")</f>
        <v/>
      </c>
      <c r="J41" s="2" t="str">
        <f>IF(SUMPRODUCT(('Gruppe 1'!$I$32:$I$51=F41)*('Gruppe 1'!$AB$32:$AB$51=G41)*(ISNUMBER('Gruppe 1'!$AW$32:$AW$51)))=1,SUMPRODUCT(('Gruppe 1'!$I$32:$I$51=F41)*('Gruppe 1'!$AB$32:$AB$51=G41)*('Gruppe 1'!$AT$32:$AT$51))&amp;":"&amp;SUMPRODUCT(('Gruppe 1'!$I$32:$I$51=F41)*('Gruppe 1'!$AB$32:$AB$51=G41)*('Gruppe 1'!$AW$32:$AW$51)),"")&amp;IF(SUMPRODUCT(('Gruppe 1'!$I$52:$I$76=F41)*('Gruppe 1'!$AB$52:$AB$76=G41)*(ISNUMBER('Gruppe 1'!$AW$52:$AW$76)))=1,SUMPRODUCT(('Gruppe 1'!$I$52:$I$76=F41)*('Gruppe 1'!$AB$52:$AB$76=G41)*('Gruppe 1'!$AT$52:$AT$76))&amp;":"&amp;SUMPRODUCT(('Gruppe 1'!$I$52:$I$76=F41)*('Gruppe 1'!$AB$52:$AB$76=G41)*('Gruppe 1'!$AW$52:$AW$76)),"")</f>
        <v/>
      </c>
      <c r="K41" s="2" t="str">
        <f>IF(SUMPRODUCT(('Gruppe 1'!$AB$32:$AB$51=F41)*('Gruppe 1'!$I$32:$I$51=G41)*(ISNUMBER('Gruppe 1'!$AW$32:$AW$51)))=1,SUMPRODUCT(('Gruppe 1'!$AB$32:$AB$51=F41)*('Gruppe 1'!$I$32:$I$51=G41)*('Gruppe 1'!$AW$32:$AW$51))&amp;":"&amp;SUMPRODUCT(('Gruppe 1'!$AB$32:$AB$51=F41)*('Gruppe 1'!$I$32:$I$51=G41)*('Gruppe 1'!$AT$32:$AT$51)),"")&amp;IF(SUMPRODUCT(('Gruppe 1'!$AB$52:$AB$76=F41)*('Gruppe 1'!$I$52:$I$76=G41)*(ISNUMBER('Gruppe 1'!$AW$52:$AW$76)))=1,SUMPRODUCT(('Gruppe 1'!$AB$52:$AB$76=F41)*('Gruppe 1'!$I$52:$I$76=G41)*('Gruppe 1'!$AW$52:$AW$76))&amp;":"&amp;SUMPRODUCT(('Gruppe 1'!$AB$52:$AB$76=F41)*('Gruppe 1'!$I$52:$I$76=G41)*('Gruppe 1'!$AT$52:$AT$76)),"")</f>
        <v/>
      </c>
    </row>
    <row r="42" spans="4:11" s="2" customFormat="1" x14ac:dyDescent="0.2">
      <c r="D42" s="2">
        <v>13</v>
      </c>
      <c r="E42" s="2" t="str">
        <f t="shared" si="10"/>
        <v>Mannschaft 2Mannschaft 6</v>
      </c>
      <c r="F42" s="2" t="str">
        <f>F5</f>
        <v>Mannschaft 2</v>
      </c>
      <c r="G42" s="2" t="str">
        <f t="shared" si="12"/>
        <v>Mannschaft 6</v>
      </c>
      <c r="H42" s="2" t="str">
        <f>IF(SUMPRODUCT(('Gruppe 1'!$I$32:$I$51=F42)*('Gruppe 1'!$AB$32:$AB$51=G42)*(ISNUMBER('Gruppe 1'!$AW$32:$AW$51)))=1,SUMPRODUCT(('Gruppe 1'!$I$32:$I$51=F42)*('Gruppe 1'!$AB$32:$AB$51=G42)*('Gruppe 1'!$AT$32:$AT$51))&amp;":"&amp;SUMPRODUCT(('Gruppe 1'!$I$32:$I$51=F42)*('Gruppe 1'!$AB$32:$AB$51=G42)*('Gruppe 1'!$AW$32:$AW$51)),"")</f>
        <v/>
      </c>
      <c r="I42" s="2" t="str">
        <f>IF(SUMPRODUCT(('Gruppe 1'!$AB$32:$AB$51=F42)*('Gruppe 1'!$I$32:$I$51=G42)*(ISNUMBER('Gruppe 1'!$AW$32:$AW$51)))=1,SUMPRODUCT(('Gruppe 1'!$AB$32:$AB$51=F42)*('Gruppe 1'!$I$32:$I$51=G42)*('Gruppe 1'!$AW$32:$AW$51))&amp;":"&amp;SUMPRODUCT(('Gruppe 1'!$AB$32:$AB$51=F42)*('Gruppe 1'!$I$32:$I$51=G42)*('Gruppe 1'!$AT$32:$AT$51)),"")</f>
        <v/>
      </c>
      <c r="J42" s="2" t="str">
        <f>IF(SUMPRODUCT(('Gruppe 1'!$I$32:$I$51=F42)*('Gruppe 1'!$AB$32:$AB$51=G42)*(ISNUMBER('Gruppe 1'!$AW$32:$AW$51)))=1,SUMPRODUCT(('Gruppe 1'!$I$32:$I$51=F42)*('Gruppe 1'!$AB$32:$AB$51=G42)*('Gruppe 1'!$AT$32:$AT$51))&amp;":"&amp;SUMPRODUCT(('Gruppe 1'!$I$32:$I$51=F42)*('Gruppe 1'!$AB$32:$AB$51=G42)*('Gruppe 1'!$AW$32:$AW$51)),"")&amp;IF(SUMPRODUCT(('Gruppe 1'!$I$52:$I$76=F42)*('Gruppe 1'!$AB$52:$AB$76=G42)*(ISNUMBER('Gruppe 1'!$AW$52:$AW$76)))=1,SUMPRODUCT(('Gruppe 1'!$I$52:$I$76=F42)*('Gruppe 1'!$AB$52:$AB$76=G42)*('Gruppe 1'!$AT$52:$AT$76))&amp;":"&amp;SUMPRODUCT(('Gruppe 1'!$I$52:$I$76=F42)*('Gruppe 1'!$AB$52:$AB$76=G42)*('Gruppe 1'!$AW$52:$AW$76)),"")</f>
        <v/>
      </c>
      <c r="K42" s="2" t="str">
        <f>IF(SUMPRODUCT(('Gruppe 1'!$AB$32:$AB$51=F42)*('Gruppe 1'!$I$32:$I$51=G42)*(ISNUMBER('Gruppe 1'!$AW$32:$AW$51)))=1,SUMPRODUCT(('Gruppe 1'!$AB$32:$AB$51=F42)*('Gruppe 1'!$I$32:$I$51=G42)*('Gruppe 1'!$AW$32:$AW$51))&amp;":"&amp;SUMPRODUCT(('Gruppe 1'!$AB$32:$AB$51=F42)*('Gruppe 1'!$I$32:$I$51=G42)*('Gruppe 1'!$AT$32:$AT$51)),"")&amp;IF(SUMPRODUCT(('Gruppe 1'!$AB$52:$AB$76=F42)*('Gruppe 1'!$I$52:$I$76=G42)*(ISNUMBER('Gruppe 1'!$AW$52:$AW$76)))=1,SUMPRODUCT(('Gruppe 1'!$AB$52:$AB$76=F42)*('Gruppe 1'!$I$52:$I$76=G42)*('Gruppe 1'!$AW$52:$AW$76))&amp;":"&amp;SUMPRODUCT(('Gruppe 1'!$AB$52:$AB$76=F42)*('Gruppe 1'!$I$52:$I$76=G42)*('Gruppe 1'!$AT$52:$AT$76)),"")</f>
        <v/>
      </c>
    </row>
    <row r="43" spans="4:11" s="2" customFormat="1" x14ac:dyDescent="0.2">
      <c r="D43" s="2">
        <v>14</v>
      </c>
      <c r="E43" s="2" t="str">
        <f t="shared" si="10"/>
        <v>Mannschaft 2Mannschaft 7</v>
      </c>
      <c r="F43" s="2" t="str">
        <f>F5</f>
        <v>Mannschaft 2</v>
      </c>
      <c r="G43" s="2" t="str">
        <f t="shared" si="12"/>
        <v>Mannschaft 7</v>
      </c>
      <c r="H43" s="2" t="str">
        <f>IF(SUMPRODUCT(('Gruppe 1'!$I$32:$I$51=F43)*('Gruppe 1'!$AB$32:$AB$51=G43)*(ISNUMBER('Gruppe 1'!$AW$32:$AW$51)))=1,SUMPRODUCT(('Gruppe 1'!$I$32:$I$51=F43)*('Gruppe 1'!$AB$32:$AB$51=G43)*('Gruppe 1'!$AT$32:$AT$51))&amp;":"&amp;SUMPRODUCT(('Gruppe 1'!$I$32:$I$51=F43)*('Gruppe 1'!$AB$32:$AB$51=G43)*('Gruppe 1'!$AW$32:$AW$51)),"")</f>
        <v/>
      </c>
      <c r="I43" s="2" t="str">
        <f>IF(SUMPRODUCT(('Gruppe 1'!$AB$32:$AB$51=F43)*('Gruppe 1'!$I$32:$I$51=G43)*(ISNUMBER('Gruppe 1'!$AW$32:$AW$51)))=1,SUMPRODUCT(('Gruppe 1'!$AB$32:$AB$51=F43)*('Gruppe 1'!$I$32:$I$51=G43)*('Gruppe 1'!$AW$32:$AW$51))&amp;":"&amp;SUMPRODUCT(('Gruppe 1'!$AB$32:$AB$51=F43)*('Gruppe 1'!$I$32:$I$51=G43)*('Gruppe 1'!$AT$32:$AT$51)),"")</f>
        <v/>
      </c>
      <c r="J43" s="2" t="str">
        <f>IF(SUMPRODUCT(('Gruppe 1'!$I$32:$I$51=F43)*('Gruppe 1'!$AB$32:$AB$51=G43)*(ISNUMBER('Gruppe 1'!$AW$32:$AW$51)))=1,SUMPRODUCT(('Gruppe 1'!$I$32:$I$51=F43)*('Gruppe 1'!$AB$32:$AB$51=G43)*('Gruppe 1'!$AT$32:$AT$51))&amp;":"&amp;SUMPRODUCT(('Gruppe 1'!$I$32:$I$51=F43)*('Gruppe 1'!$AB$32:$AB$51=G43)*('Gruppe 1'!$AW$32:$AW$51)),"")&amp;IF(SUMPRODUCT(('Gruppe 1'!$I$52:$I$76=F43)*('Gruppe 1'!$AB$52:$AB$76=G43)*(ISNUMBER('Gruppe 1'!$AW$52:$AW$76)))=1,SUMPRODUCT(('Gruppe 1'!$I$52:$I$76=F43)*('Gruppe 1'!$AB$52:$AB$76=G43)*('Gruppe 1'!$AT$52:$AT$76))&amp;":"&amp;SUMPRODUCT(('Gruppe 1'!$I$52:$I$76=F43)*('Gruppe 1'!$AB$52:$AB$76=G43)*('Gruppe 1'!$AW$52:$AW$76)),"")</f>
        <v/>
      </c>
      <c r="K43" s="2" t="str">
        <f>IF(SUMPRODUCT(('Gruppe 1'!$AB$32:$AB$51=F43)*('Gruppe 1'!$I$32:$I$51=G43)*(ISNUMBER('Gruppe 1'!$AW$32:$AW$51)))=1,SUMPRODUCT(('Gruppe 1'!$AB$32:$AB$51=F43)*('Gruppe 1'!$I$32:$I$51=G43)*('Gruppe 1'!$AW$32:$AW$51))&amp;":"&amp;SUMPRODUCT(('Gruppe 1'!$AB$32:$AB$51=F43)*('Gruppe 1'!$I$32:$I$51=G43)*('Gruppe 1'!$AT$32:$AT$51)),"")&amp;IF(SUMPRODUCT(('Gruppe 1'!$AB$52:$AB$76=F43)*('Gruppe 1'!$I$52:$I$76=G43)*(ISNUMBER('Gruppe 1'!$AW$52:$AW$76)))=1,SUMPRODUCT(('Gruppe 1'!$AB$52:$AB$76=F43)*('Gruppe 1'!$I$52:$I$76=G43)*('Gruppe 1'!$AW$52:$AW$76))&amp;":"&amp;SUMPRODUCT(('Gruppe 1'!$AB$52:$AB$76=F43)*('Gruppe 1'!$I$52:$I$76=G43)*('Gruppe 1'!$AT$52:$AT$76)),"")</f>
        <v/>
      </c>
    </row>
    <row r="44" spans="4:11" s="2" customFormat="1" x14ac:dyDescent="0.2">
      <c r="D44" s="2">
        <v>15</v>
      </c>
      <c r="E44" s="2" t="str">
        <f t="shared" si="10"/>
        <v>Mannschaft 2Mannschaft 8</v>
      </c>
      <c r="F44" s="2" t="str">
        <f>F5</f>
        <v>Mannschaft 2</v>
      </c>
      <c r="G44" s="2" t="str">
        <f t="shared" si="12"/>
        <v>Mannschaft 8</v>
      </c>
      <c r="H44" s="2" t="str">
        <f>IF(SUMPRODUCT(('Gruppe 1'!$I$32:$I$51=F44)*('Gruppe 1'!$AB$32:$AB$51=G44)*(ISNUMBER('Gruppe 1'!$AW$32:$AW$51)))=1,SUMPRODUCT(('Gruppe 1'!$I$32:$I$51=F44)*('Gruppe 1'!$AB$32:$AB$51=G44)*('Gruppe 1'!$AT$32:$AT$51))&amp;":"&amp;SUMPRODUCT(('Gruppe 1'!$I$32:$I$51=F44)*('Gruppe 1'!$AB$32:$AB$51=G44)*('Gruppe 1'!$AW$32:$AW$51)),"")</f>
        <v/>
      </c>
      <c r="I44" s="2" t="str">
        <f>IF(SUMPRODUCT(('Gruppe 1'!$AB$32:$AB$51=F44)*('Gruppe 1'!$I$32:$I$51=G44)*(ISNUMBER('Gruppe 1'!$AW$32:$AW$51)))=1,SUMPRODUCT(('Gruppe 1'!$AB$32:$AB$51=F44)*('Gruppe 1'!$I$32:$I$51=G44)*('Gruppe 1'!$AW$32:$AW$51))&amp;":"&amp;SUMPRODUCT(('Gruppe 1'!$AB$32:$AB$51=F44)*('Gruppe 1'!$I$32:$I$51=G44)*('Gruppe 1'!$AT$32:$AT$51)),"")</f>
        <v/>
      </c>
      <c r="J44" s="2" t="str">
        <f>IF(SUMPRODUCT(('Gruppe 1'!$I$32:$I$51=F44)*('Gruppe 1'!$AB$32:$AB$51=G44)*(ISNUMBER('Gruppe 1'!$AW$32:$AW$51)))=1,SUMPRODUCT(('Gruppe 1'!$I$32:$I$51=F44)*('Gruppe 1'!$AB$32:$AB$51=G44)*('Gruppe 1'!$AT$32:$AT$51))&amp;":"&amp;SUMPRODUCT(('Gruppe 1'!$I$32:$I$51=F44)*('Gruppe 1'!$AB$32:$AB$51=G44)*('Gruppe 1'!$AW$32:$AW$51)),"")&amp;IF(SUMPRODUCT(('Gruppe 1'!$I$52:$I$76=F44)*('Gruppe 1'!$AB$52:$AB$76=G44)*(ISNUMBER('Gruppe 1'!$AW$52:$AW$76)))=1,SUMPRODUCT(('Gruppe 1'!$I$52:$I$76=F44)*('Gruppe 1'!$AB$52:$AB$76=G44)*('Gruppe 1'!$AT$52:$AT$76))&amp;":"&amp;SUMPRODUCT(('Gruppe 1'!$I$52:$I$76=F44)*('Gruppe 1'!$AB$52:$AB$76=G44)*('Gruppe 1'!$AW$52:$AW$76)),"")</f>
        <v/>
      </c>
      <c r="K44" s="2" t="str">
        <f>IF(SUMPRODUCT(('Gruppe 1'!$AB$32:$AB$51=F44)*('Gruppe 1'!$I$32:$I$51=G44)*(ISNUMBER('Gruppe 1'!$AW$32:$AW$51)))=1,SUMPRODUCT(('Gruppe 1'!$AB$32:$AB$51=F44)*('Gruppe 1'!$I$32:$I$51=G44)*('Gruppe 1'!$AW$32:$AW$51))&amp;":"&amp;SUMPRODUCT(('Gruppe 1'!$AB$32:$AB$51=F44)*('Gruppe 1'!$I$32:$I$51=G44)*('Gruppe 1'!$AT$32:$AT$51)),"")&amp;IF(SUMPRODUCT(('Gruppe 1'!$AB$52:$AB$76=F44)*('Gruppe 1'!$I$52:$I$76=G44)*(ISNUMBER('Gruppe 1'!$AW$52:$AW$76)))=1,SUMPRODUCT(('Gruppe 1'!$AB$52:$AB$76=F44)*('Gruppe 1'!$I$52:$I$76=G44)*('Gruppe 1'!$AW$52:$AW$76))&amp;":"&amp;SUMPRODUCT(('Gruppe 1'!$AB$52:$AB$76=F44)*('Gruppe 1'!$I$52:$I$76=G44)*('Gruppe 1'!$AT$52:$AT$76)),"")</f>
        <v/>
      </c>
    </row>
    <row r="45" spans="4:11" s="2" customFormat="1" x14ac:dyDescent="0.2">
      <c r="D45" s="2">
        <v>16</v>
      </c>
      <c r="E45" s="2" t="str">
        <f t="shared" si="10"/>
        <v>Mannschaft 2Mannschaft 9</v>
      </c>
      <c r="F45" s="2" t="str">
        <f>F5</f>
        <v>Mannschaft 2</v>
      </c>
      <c r="G45" s="2" t="str">
        <f t="shared" si="12"/>
        <v>Mannschaft 9</v>
      </c>
      <c r="H45" s="2" t="str">
        <f>IF(SUMPRODUCT(('Gruppe 1'!$I$32:$I$51=F45)*('Gruppe 1'!$AB$32:$AB$51=G45)*(ISNUMBER('Gruppe 1'!$AW$32:$AW$51)))=1,SUMPRODUCT(('Gruppe 1'!$I$32:$I$51=F45)*('Gruppe 1'!$AB$32:$AB$51=G45)*('Gruppe 1'!$AT$32:$AT$51))&amp;":"&amp;SUMPRODUCT(('Gruppe 1'!$I$32:$I$51=F45)*('Gruppe 1'!$AB$32:$AB$51=G45)*('Gruppe 1'!$AW$32:$AW$51)),"")</f>
        <v/>
      </c>
      <c r="I45" s="2" t="str">
        <f>IF(SUMPRODUCT(('Gruppe 1'!$AB$32:$AB$51=F45)*('Gruppe 1'!$I$32:$I$51=G45)*(ISNUMBER('Gruppe 1'!$AW$32:$AW$51)))=1,SUMPRODUCT(('Gruppe 1'!$AB$32:$AB$51=F45)*('Gruppe 1'!$I$32:$I$51=G45)*('Gruppe 1'!$AW$32:$AW$51))&amp;":"&amp;SUMPRODUCT(('Gruppe 1'!$AB$32:$AB$51=F45)*('Gruppe 1'!$I$32:$I$51=G45)*('Gruppe 1'!$AT$32:$AT$51)),"")</f>
        <v/>
      </c>
      <c r="J45" s="2" t="str">
        <f>IF(SUMPRODUCT(('Gruppe 1'!$I$32:$I$51=F45)*('Gruppe 1'!$AB$32:$AB$51=G45)*(ISNUMBER('Gruppe 1'!$AW$32:$AW$51)))=1,SUMPRODUCT(('Gruppe 1'!$I$32:$I$51=F45)*('Gruppe 1'!$AB$32:$AB$51=G45)*('Gruppe 1'!$AT$32:$AT$51))&amp;":"&amp;SUMPRODUCT(('Gruppe 1'!$I$32:$I$51=F45)*('Gruppe 1'!$AB$32:$AB$51=G45)*('Gruppe 1'!$AW$32:$AW$51)),"")&amp;IF(SUMPRODUCT(('Gruppe 1'!$I$52:$I$76=F45)*('Gruppe 1'!$AB$52:$AB$76=G45)*(ISNUMBER('Gruppe 1'!$AW$52:$AW$76)))=1,SUMPRODUCT(('Gruppe 1'!$I$52:$I$76=F45)*('Gruppe 1'!$AB$52:$AB$76=G45)*('Gruppe 1'!$AT$52:$AT$76))&amp;":"&amp;SUMPRODUCT(('Gruppe 1'!$I$52:$I$76=F45)*('Gruppe 1'!$AB$52:$AB$76=G45)*('Gruppe 1'!$AW$52:$AW$76)),"")</f>
        <v/>
      </c>
      <c r="K45" s="2" t="str">
        <f>IF(SUMPRODUCT(('Gruppe 1'!$AB$32:$AB$51=F45)*('Gruppe 1'!$I$32:$I$51=G45)*(ISNUMBER('Gruppe 1'!$AW$32:$AW$51)))=1,SUMPRODUCT(('Gruppe 1'!$AB$32:$AB$51=F45)*('Gruppe 1'!$I$32:$I$51=G45)*('Gruppe 1'!$AW$32:$AW$51))&amp;":"&amp;SUMPRODUCT(('Gruppe 1'!$AB$32:$AB$51=F45)*('Gruppe 1'!$I$32:$I$51=G45)*('Gruppe 1'!$AT$32:$AT$51)),"")&amp;IF(SUMPRODUCT(('Gruppe 1'!$AB$52:$AB$76=F45)*('Gruppe 1'!$I$52:$I$76=G45)*(ISNUMBER('Gruppe 1'!$AW$52:$AW$76)))=1,SUMPRODUCT(('Gruppe 1'!$AB$52:$AB$76=F45)*('Gruppe 1'!$I$52:$I$76=G45)*('Gruppe 1'!$AW$52:$AW$76))&amp;":"&amp;SUMPRODUCT(('Gruppe 1'!$AB$52:$AB$76=F45)*('Gruppe 1'!$I$52:$I$76=G45)*('Gruppe 1'!$AT$52:$AT$76)),"")</f>
        <v/>
      </c>
    </row>
    <row r="46" spans="4:11" s="2" customFormat="1" x14ac:dyDescent="0.2">
      <c r="D46" s="2">
        <v>17</v>
      </c>
      <c r="E46" s="2" t="str">
        <f t="shared" si="10"/>
        <v>Mannschaft 2Mannschaft 10</v>
      </c>
      <c r="F46" s="2" t="str">
        <f>F5</f>
        <v>Mannschaft 2</v>
      </c>
      <c r="G46" s="2" t="str">
        <f t="shared" si="12"/>
        <v>Mannschaft 10</v>
      </c>
      <c r="H46" s="2" t="str">
        <f>IF(SUMPRODUCT(('Gruppe 1'!$I$32:$I$51=F46)*('Gruppe 1'!$AB$32:$AB$51=G46)*(ISNUMBER('Gruppe 1'!$AW$32:$AW$51)))=1,SUMPRODUCT(('Gruppe 1'!$I$32:$I$51=F46)*('Gruppe 1'!$AB$32:$AB$51=G46)*('Gruppe 1'!$AT$32:$AT$51))&amp;":"&amp;SUMPRODUCT(('Gruppe 1'!$I$32:$I$51=F46)*('Gruppe 1'!$AB$32:$AB$51=G46)*('Gruppe 1'!$AW$32:$AW$51)),"")</f>
        <v/>
      </c>
      <c r="I46" s="2" t="str">
        <f>IF(SUMPRODUCT(('Gruppe 1'!$AB$32:$AB$51=F46)*('Gruppe 1'!$I$32:$I$51=G46)*(ISNUMBER('Gruppe 1'!$AW$32:$AW$51)))=1,SUMPRODUCT(('Gruppe 1'!$AB$32:$AB$51=F46)*('Gruppe 1'!$I$32:$I$51=G46)*('Gruppe 1'!$AW$32:$AW$51))&amp;":"&amp;SUMPRODUCT(('Gruppe 1'!$AB$32:$AB$51=F46)*('Gruppe 1'!$I$32:$I$51=G46)*('Gruppe 1'!$AT$32:$AT$51)),"")</f>
        <v/>
      </c>
      <c r="J46" s="2" t="str">
        <f>IF(SUMPRODUCT(('Gruppe 1'!$I$32:$I$51=F46)*('Gruppe 1'!$AB$32:$AB$51=G46)*(ISNUMBER('Gruppe 1'!$AW$32:$AW$51)))=1,SUMPRODUCT(('Gruppe 1'!$I$32:$I$51=F46)*('Gruppe 1'!$AB$32:$AB$51=G46)*('Gruppe 1'!$AT$32:$AT$51))&amp;":"&amp;SUMPRODUCT(('Gruppe 1'!$I$32:$I$51=F46)*('Gruppe 1'!$AB$32:$AB$51=G46)*('Gruppe 1'!$AW$32:$AW$51)),"")&amp;IF(SUMPRODUCT(('Gruppe 1'!$I$52:$I$76=F46)*('Gruppe 1'!$AB$52:$AB$76=G46)*(ISNUMBER('Gruppe 1'!$AW$52:$AW$76)))=1,SUMPRODUCT(('Gruppe 1'!$I$52:$I$76=F46)*('Gruppe 1'!$AB$52:$AB$76=G46)*('Gruppe 1'!$AT$52:$AT$76))&amp;":"&amp;SUMPRODUCT(('Gruppe 1'!$I$52:$I$76=F46)*('Gruppe 1'!$AB$52:$AB$76=G46)*('Gruppe 1'!$AW$52:$AW$76)),"")</f>
        <v/>
      </c>
      <c r="K46" s="2" t="str">
        <f>IF(SUMPRODUCT(('Gruppe 1'!$AB$32:$AB$51=F46)*('Gruppe 1'!$I$32:$I$51=G46)*(ISNUMBER('Gruppe 1'!$AW$32:$AW$51)))=1,SUMPRODUCT(('Gruppe 1'!$AB$32:$AB$51=F46)*('Gruppe 1'!$I$32:$I$51=G46)*('Gruppe 1'!$AW$32:$AW$51))&amp;":"&amp;SUMPRODUCT(('Gruppe 1'!$AB$32:$AB$51=F46)*('Gruppe 1'!$I$32:$I$51=G46)*('Gruppe 1'!$AT$32:$AT$51)),"")&amp;IF(SUMPRODUCT(('Gruppe 1'!$AB$52:$AB$76=F46)*('Gruppe 1'!$I$52:$I$76=G46)*(ISNUMBER('Gruppe 1'!$AW$52:$AW$76)))=1,SUMPRODUCT(('Gruppe 1'!$AB$52:$AB$76=F46)*('Gruppe 1'!$I$52:$I$76=G46)*('Gruppe 1'!$AW$52:$AW$76))&amp;":"&amp;SUMPRODUCT(('Gruppe 1'!$AB$52:$AB$76=F46)*('Gruppe 1'!$I$52:$I$76=G46)*('Gruppe 1'!$AT$52:$AT$76)),"")</f>
        <v/>
      </c>
    </row>
    <row r="47" spans="4:11" s="2" customFormat="1" x14ac:dyDescent="0.2">
      <c r="D47" s="2">
        <v>18</v>
      </c>
      <c r="E47" s="2" t="str">
        <f t="shared" si="10"/>
        <v>Mannschaft 3Mannschaft 4</v>
      </c>
      <c r="F47" s="2" t="str">
        <f>F6</f>
        <v>Mannschaft 3</v>
      </c>
      <c r="G47" s="2" t="str">
        <f t="shared" ref="G47:G53" si="13">F7</f>
        <v>Mannschaft 4</v>
      </c>
      <c r="H47" s="2" t="str">
        <f>IF(SUMPRODUCT(('Gruppe 1'!$I$32:$I$51=F47)*('Gruppe 1'!$AB$32:$AB$51=G47)*(ISNUMBER('Gruppe 1'!$AW$32:$AW$51)))=1,SUMPRODUCT(('Gruppe 1'!$I$32:$I$51=F47)*('Gruppe 1'!$AB$32:$AB$51=G47)*('Gruppe 1'!$AT$32:$AT$51))&amp;":"&amp;SUMPRODUCT(('Gruppe 1'!$I$32:$I$51=F47)*('Gruppe 1'!$AB$32:$AB$51=G47)*('Gruppe 1'!$AW$32:$AW$51)),"")</f>
        <v/>
      </c>
      <c r="I47" s="2" t="str">
        <f>IF(SUMPRODUCT(('Gruppe 1'!$AB$32:$AB$51=F47)*('Gruppe 1'!$I$32:$I$51=G47)*(ISNUMBER('Gruppe 1'!$AW$32:$AW$51)))=1,SUMPRODUCT(('Gruppe 1'!$AB$32:$AB$51=F47)*('Gruppe 1'!$I$32:$I$51=G47)*('Gruppe 1'!$AW$32:$AW$51))&amp;":"&amp;SUMPRODUCT(('Gruppe 1'!$AB$32:$AB$51=F47)*('Gruppe 1'!$I$32:$I$51=G47)*('Gruppe 1'!$AT$32:$AT$51)),"")</f>
        <v/>
      </c>
      <c r="J47" s="2" t="str">
        <f>IF(SUMPRODUCT(('Gruppe 1'!$I$32:$I$51=F47)*('Gruppe 1'!$AB$32:$AB$51=G47)*(ISNUMBER('Gruppe 1'!$AW$32:$AW$51)))=1,SUMPRODUCT(('Gruppe 1'!$I$32:$I$51=F47)*('Gruppe 1'!$AB$32:$AB$51=G47)*('Gruppe 1'!$AT$32:$AT$51))&amp;":"&amp;SUMPRODUCT(('Gruppe 1'!$I$32:$I$51=F47)*('Gruppe 1'!$AB$32:$AB$51=G47)*('Gruppe 1'!$AW$32:$AW$51)),"")&amp;IF(SUMPRODUCT(('Gruppe 1'!$I$52:$I$76=F47)*('Gruppe 1'!$AB$52:$AB$76=G47)*(ISNUMBER('Gruppe 1'!$AW$52:$AW$76)))=1,SUMPRODUCT(('Gruppe 1'!$I$52:$I$76=F47)*('Gruppe 1'!$AB$52:$AB$76=G47)*('Gruppe 1'!$AT$52:$AT$76))&amp;":"&amp;SUMPRODUCT(('Gruppe 1'!$I$52:$I$76=F47)*('Gruppe 1'!$AB$52:$AB$76=G47)*('Gruppe 1'!$AW$52:$AW$76)),"")</f>
        <v/>
      </c>
      <c r="K47" s="2" t="str">
        <f>IF(SUMPRODUCT(('Gruppe 1'!$AB$32:$AB$51=F47)*('Gruppe 1'!$I$32:$I$51=G47)*(ISNUMBER('Gruppe 1'!$AW$32:$AW$51)))=1,SUMPRODUCT(('Gruppe 1'!$AB$32:$AB$51=F47)*('Gruppe 1'!$I$32:$I$51=G47)*('Gruppe 1'!$AW$32:$AW$51))&amp;":"&amp;SUMPRODUCT(('Gruppe 1'!$AB$32:$AB$51=F47)*('Gruppe 1'!$I$32:$I$51=G47)*('Gruppe 1'!$AT$32:$AT$51)),"")&amp;IF(SUMPRODUCT(('Gruppe 1'!$AB$52:$AB$76=F47)*('Gruppe 1'!$I$52:$I$76=G47)*(ISNUMBER('Gruppe 1'!$AW$52:$AW$76)))=1,SUMPRODUCT(('Gruppe 1'!$AB$52:$AB$76=F47)*('Gruppe 1'!$I$52:$I$76=G47)*('Gruppe 1'!$AW$52:$AW$76))&amp;":"&amp;SUMPRODUCT(('Gruppe 1'!$AB$52:$AB$76=F47)*('Gruppe 1'!$I$52:$I$76=G47)*('Gruppe 1'!$AT$52:$AT$76)),"")</f>
        <v/>
      </c>
    </row>
    <row r="48" spans="4:11" s="2" customFormat="1" x14ac:dyDescent="0.2">
      <c r="D48" s="2">
        <v>19</v>
      </c>
      <c r="E48" s="2" t="str">
        <f t="shared" si="10"/>
        <v>Mannschaft 3Mannschaft 5</v>
      </c>
      <c r="F48" s="2" t="str">
        <f>F6</f>
        <v>Mannschaft 3</v>
      </c>
      <c r="G48" s="2" t="str">
        <f t="shared" si="13"/>
        <v>Mannschaft 5</v>
      </c>
      <c r="H48" s="2" t="str">
        <f>IF(SUMPRODUCT(('Gruppe 1'!$I$32:$I$51=F48)*('Gruppe 1'!$AB$32:$AB$51=G48)*(ISNUMBER('Gruppe 1'!$AW$32:$AW$51)))=1,SUMPRODUCT(('Gruppe 1'!$I$32:$I$51=F48)*('Gruppe 1'!$AB$32:$AB$51=G48)*('Gruppe 1'!$AT$32:$AT$51))&amp;":"&amp;SUMPRODUCT(('Gruppe 1'!$I$32:$I$51=F48)*('Gruppe 1'!$AB$32:$AB$51=G48)*('Gruppe 1'!$AW$32:$AW$51)),"")</f>
        <v/>
      </c>
      <c r="I48" s="2" t="str">
        <f>IF(SUMPRODUCT(('Gruppe 1'!$AB$32:$AB$51=F48)*('Gruppe 1'!$I$32:$I$51=G48)*(ISNUMBER('Gruppe 1'!$AW$32:$AW$51)))=1,SUMPRODUCT(('Gruppe 1'!$AB$32:$AB$51=F48)*('Gruppe 1'!$I$32:$I$51=G48)*('Gruppe 1'!$AW$32:$AW$51))&amp;":"&amp;SUMPRODUCT(('Gruppe 1'!$AB$32:$AB$51=F48)*('Gruppe 1'!$I$32:$I$51=G48)*('Gruppe 1'!$AT$32:$AT$51)),"")</f>
        <v/>
      </c>
      <c r="J48" s="2" t="str">
        <f>IF(SUMPRODUCT(('Gruppe 1'!$I$32:$I$51=F48)*('Gruppe 1'!$AB$32:$AB$51=G48)*(ISNUMBER('Gruppe 1'!$AW$32:$AW$51)))=1,SUMPRODUCT(('Gruppe 1'!$I$32:$I$51=F48)*('Gruppe 1'!$AB$32:$AB$51=G48)*('Gruppe 1'!$AT$32:$AT$51))&amp;":"&amp;SUMPRODUCT(('Gruppe 1'!$I$32:$I$51=F48)*('Gruppe 1'!$AB$32:$AB$51=G48)*('Gruppe 1'!$AW$32:$AW$51)),"")&amp;IF(SUMPRODUCT(('Gruppe 1'!$I$52:$I$76=F48)*('Gruppe 1'!$AB$52:$AB$76=G48)*(ISNUMBER('Gruppe 1'!$AW$52:$AW$76)))=1,SUMPRODUCT(('Gruppe 1'!$I$52:$I$76=F48)*('Gruppe 1'!$AB$52:$AB$76=G48)*('Gruppe 1'!$AT$52:$AT$76))&amp;":"&amp;SUMPRODUCT(('Gruppe 1'!$I$52:$I$76=F48)*('Gruppe 1'!$AB$52:$AB$76=G48)*('Gruppe 1'!$AW$52:$AW$76)),"")</f>
        <v/>
      </c>
      <c r="K48" s="2" t="str">
        <f>IF(SUMPRODUCT(('Gruppe 1'!$AB$32:$AB$51=F48)*('Gruppe 1'!$I$32:$I$51=G48)*(ISNUMBER('Gruppe 1'!$AW$32:$AW$51)))=1,SUMPRODUCT(('Gruppe 1'!$AB$32:$AB$51=F48)*('Gruppe 1'!$I$32:$I$51=G48)*('Gruppe 1'!$AW$32:$AW$51))&amp;":"&amp;SUMPRODUCT(('Gruppe 1'!$AB$32:$AB$51=F48)*('Gruppe 1'!$I$32:$I$51=G48)*('Gruppe 1'!$AT$32:$AT$51)),"")&amp;IF(SUMPRODUCT(('Gruppe 1'!$AB$52:$AB$76=F48)*('Gruppe 1'!$I$52:$I$76=G48)*(ISNUMBER('Gruppe 1'!$AW$52:$AW$76)))=1,SUMPRODUCT(('Gruppe 1'!$AB$52:$AB$76=F48)*('Gruppe 1'!$I$52:$I$76=G48)*('Gruppe 1'!$AW$52:$AW$76))&amp;":"&amp;SUMPRODUCT(('Gruppe 1'!$AB$52:$AB$76=F48)*('Gruppe 1'!$I$52:$I$76=G48)*('Gruppe 1'!$AT$52:$AT$76)),"")</f>
        <v/>
      </c>
    </row>
    <row r="49" spans="4:11" s="2" customFormat="1" x14ac:dyDescent="0.2">
      <c r="D49" s="2">
        <v>20</v>
      </c>
      <c r="E49" s="2" t="str">
        <f t="shared" si="10"/>
        <v>Mannschaft 3Mannschaft 6</v>
      </c>
      <c r="F49" s="2" t="str">
        <f>F6</f>
        <v>Mannschaft 3</v>
      </c>
      <c r="G49" s="2" t="str">
        <f t="shared" si="13"/>
        <v>Mannschaft 6</v>
      </c>
      <c r="H49" s="2" t="str">
        <f>IF(SUMPRODUCT(('Gruppe 1'!$I$32:$I$51=F49)*('Gruppe 1'!$AB$32:$AB$51=G49)*(ISNUMBER('Gruppe 1'!$AW$32:$AW$51)))=1,SUMPRODUCT(('Gruppe 1'!$I$32:$I$51=F49)*('Gruppe 1'!$AB$32:$AB$51=G49)*('Gruppe 1'!$AT$32:$AT$51))&amp;":"&amp;SUMPRODUCT(('Gruppe 1'!$I$32:$I$51=F49)*('Gruppe 1'!$AB$32:$AB$51=G49)*('Gruppe 1'!$AW$32:$AW$51)),"")</f>
        <v/>
      </c>
      <c r="I49" s="2" t="str">
        <f>IF(SUMPRODUCT(('Gruppe 1'!$AB$32:$AB$51=F49)*('Gruppe 1'!$I$32:$I$51=G49)*(ISNUMBER('Gruppe 1'!$AW$32:$AW$51)))=1,SUMPRODUCT(('Gruppe 1'!$AB$32:$AB$51=F49)*('Gruppe 1'!$I$32:$I$51=G49)*('Gruppe 1'!$AW$32:$AW$51))&amp;":"&amp;SUMPRODUCT(('Gruppe 1'!$AB$32:$AB$51=F49)*('Gruppe 1'!$I$32:$I$51=G49)*('Gruppe 1'!$AT$32:$AT$51)),"")</f>
        <v/>
      </c>
      <c r="J49" s="2" t="str">
        <f>IF(SUMPRODUCT(('Gruppe 1'!$I$32:$I$51=F49)*('Gruppe 1'!$AB$32:$AB$51=G49)*(ISNUMBER('Gruppe 1'!$AW$32:$AW$51)))=1,SUMPRODUCT(('Gruppe 1'!$I$32:$I$51=F49)*('Gruppe 1'!$AB$32:$AB$51=G49)*('Gruppe 1'!$AT$32:$AT$51))&amp;":"&amp;SUMPRODUCT(('Gruppe 1'!$I$32:$I$51=F49)*('Gruppe 1'!$AB$32:$AB$51=G49)*('Gruppe 1'!$AW$32:$AW$51)),"")&amp;IF(SUMPRODUCT(('Gruppe 1'!$I$52:$I$76=F49)*('Gruppe 1'!$AB$52:$AB$76=G49)*(ISNUMBER('Gruppe 1'!$AW$52:$AW$76)))=1,SUMPRODUCT(('Gruppe 1'!$I$52:$I$76=F49)*('Gruppe 1'!$AB$52:$AB$76=G49)*('Gruppe 1'!$AT$52:$AT$76))&amp;":"&amp;SUMPRODUCT(('Gruppe 1'!$I$52:$I$76=F49)*('Gruppe 1'!$AB$52:$AB$76=G49)*('Gruppe 1'!$AW$52:$AW$76)),"")</f>
        <v/>
      </c>
      <c r="K49" s="2" t="str">
        <f>IF(SUMPRODUCT(('Gruppe 1'!$AB$32:$AB$51=F49)*('Gruppe 1'!$I$32:$I$51=G49)*(ISNUMBER('Gruppe 1'!$AW$32:$AW$51)))=1,SUMPRODUCT(('Gruppe 1'!$AB$32:$AB$51=F49)*('Gruppe 1'!$I$32:$I$51=G49)*('Gruppe 1'!$AW$32:$AW$51))&amp;":"&amp;SUMPRODUCT(('Gruppe 1'!$AB$32:$AB$51=F49)*('Gruppe 1'!$I$32:$I$51=G49)*('Gruppe 1'!$AT$32:$AT$51)),"")&amp;IF(SUMPRODUCT(('Gruppe 1'!$AB$52:$AB$76=F49)*('Gruppe 1'!$I$52:$I$76=G49)*(ISNUMBER('Gruppe 1'!$AW$52:$AW$76)))=1,SUMPRODUCT(('Gruppe 1'!$AB$52:$AB$76=F49)*('Gruppe 1'!$I$52:$I$76=G49)*('Gruppe 1'!$AW$52:$AW$76))&amp;":"&amp;SUMPRODUCT(('Gruppe 1'!$AB$52:$AB$76=F49)*('Gruppe 1'!$I$52:$I$76=G49)*('Gruppe 1'!$AT$52:$AT$76)),"")</f>
        <v/>
      </c>
    </row>
    <row r="50" spans="4:11" s="2" customFormat="1" x14ac:dyDescent="0.2">
      <c r="D50" s="2">
        <v>21</v>
      </c>
      <c r="E50" s="2" t="str">
        <f t="shared" si="10"/>
        <v>Mannschaft 3Mannschaft 7</v>
      </c>
      <c r="F50" s="2" t="str">
        <f>F6</f>
        <v>Mannschaft 3</v>
      </c>
      <c r="G50" s="2" t="str">
        <f t="shared" si="13"/>
        <v>Mannschaft 7</v>
      </c>
      <c r="H50" s="2" t="str">
        <f>IF(SUMPRODUCT(('Gruppe 1'!$I$32:$I$51=F50)*('Gruppe 1'!$AB$32:$AB$51=G50)*(ISNUMBER('Gruppe 1'!$AW$32:$AW$51)))=1,SUMPRODUCT(('Gruppe 1'!$I$32:$I$51=F50)*('Gruppe 1'!$AB$32:$AB$51=G50)*('Gruppe 1'!$AT$32:$AT$51))&amp;":"&amp;SUMPRODUCT(('Gruppe 1'!$I$32:$I$51=F50)*('Gruppe 1'!$AB$32:$AB$51=G50)*('Gruppe 1'!$AW$32:$AW$51)),"")</f>
        <v/>
      </c>
      <c r="I50" s="2" t="str">
        <f>IF(SUMPRODUCT(('Gruppe 1'!$AB$32:$AB$51=F50)*('Gruppe 1'!$I$32:$I$51=G50)*(ISNUMBER('Gruppe 1'!$AW$32:$AW$51)))=1,SUMPRODUCT(('Gruppe 1'!$AB$32:$AB$51=F50)*('Gruppe 1'!$I$32:$I$51=G50)*('Gruppe 1'!$AW$32:$AW$51))&amp;":"&amp;SUMPRODUCT(('Gruppe 1'!$AB$32:$AB$51=F50)*('Gruppe 1'!$I$32:$I$51=G50)*('Gruppe 1'!$AT$32:$AT$51)),"")</f>
        <v/>
      </c>
      <c r="J50" s="2" t="str">
        <f>IF(SUMPRODUCT(('Gruppe 1'!$I$32:$I$51=F50)*('Gruppe 1'!$AB$32:$AB$51=G50)*(ISNUMBER('Gruppe 1'!$AW$32:$AW$51)))=1,SUMPRODUCT(('Gruppe 1'!$I$32:$I$51=F50)*('Gruppe 1'!$AB$32:$AB$51=G50)*('Gruppe 1'!$AT$32:$AT$51))&amp;":"&amp;SUMPRODUCT(('Gruppe 1'!$I$32:$I$51=F50)*('Gruppe 1'!$AB$32:$AB$51=G50)*('Gruppe 1'!$AW$32:$AW$51)),"")&amp;IF(SUMPRODUCT(('Gruppe 1'!$I$52:$I$76=F50)*('Gruppe 1'!$AB$52:$AB$76=G50)*(ISNUMBER('Gruppe 1'!$AW$52:$AW$76)))=1,SUMPRODUCT(('Gruppe 1'!$I$52:$I$76=F50)*('Gruppe 1'!$AB$52:$AB$76=G50)*('Gruppe 1'!$AT$52:$AT$76))&amp;":"&amp;SUMPRODUCT(('Gruppe 1'!$I$52:$I$76=F50)*('Gruppe 1'!$AB$52:$AB$76=G50)*('Gruppe 1'!$AW$52:$AW$76)),"")</f>
        <v/>
      </c>
      <c r="K50" s="2" t="str">
        <f>IF(SUMPRODUCT(('Gruppe 1'!$AB$32:$AB$51=F50)*('Gruppe 1'!$I$32:$I$51=G50)*(ISNUMBER('Gruppe 1'!$AW$32:$AW$51)))=1,SUMPRODUCT(('Gruppe 1'!$AB$32:$AB$51=F50)*('Gruppe 1'!$I$32:$I$51=G50)*('Gruppe 1'!$AW$32:$AW$51))&amp;":"&amp;SUMPRODUCT(('Gruppe 1'!$AB$32:$AB$51=F50)*('Gruppe 1'!$I$32:$I$51=G50)*('Gruppe 1'!$AT$32:$AT$51)),"")&amp;IF(SUMPRODUCT(('Gruppe 1'!$AB$52:$AB$76=F50)*('Gruppe 1'!$I$52:$I$76=G50)*(ISNUMBER('Gruppe 1'!$AW$52:$AW$76)))=1,SUMPRODUCT(('Gruppe 1'!$AB$52:$AB$76=F50)*('Gruppe 1'!$I$52:$I$76=G50)*('Gruppe 1'!$AW$52:$AW$76))&amp;":"&amp;SUMPRODUCT(('Gruppe 1'!$AB$52:$AB$76=F50)*('Gruppe 1'!$I$52:$I$76=G50)*('Gruppe 1'!$AT$52:$AT$76)),"")</f>
        <v/>
      </c>
    </row>
    <row r="51" spans="4:11" s="2" customFormat="1" x14ac:dyDescent="0.2">
      <c r="D51" s="2">
        <v>22</v>
      </c>
      <c r="E51" s="2" t="str">
        <f t="shared" si="10"/>
        <v>Mannschaft 3Mannschaft 8</v>
      </c>
      <c r="F51" s="2" t="str">
        <f>F6</f>
        <v>Mannschaft 3</v>
      </c>
      <c r="G51" s="2" t="str">
        <f t="shared" si="13"/>
        <v>Mannschaft 8</v>
      </c>
      <c r="H51" s="2" t="str">
        <f>IF(SUMPRODUCT(('Gruppe 1'!$I$32:$I$51=F51)*('Gruppe 1'!$AB$32:$AB$51=G51)*(ISNUMBER('Gruppe 1'!$AW$32:$AW$51)))=1,SUMPRODUCT(('Gruppe 1'!$I$32:$I$51=F51)*('Gruppe 1'!$AB$32:$AB$51=G51)*('Gruppe 1'!$AT$32:$AT$51))&amp;":"&amp;SUMPRODUCT(('Gruppe 1'!$I$32:$I$51=F51)*('Gruppe 1'!$AB$32:$AB$51=G51)*('Gruppe 1'!$AW$32:$AW$51)),"")</f>
        <v/>
      </c>
      <c r="I51" s="2" t="str">
        <f>IF(SUMPRODUCT(('Gruppe 1'!$AB$32:$AB$51=F51)*('Gruppe 1'!$I$32:$I$51=G51)*(ISNUMBER('Gruppe 1'!$AW$32:$AW$51)))=1,SUMPRODUCT(('Gruppe 1'!$AB$32:$AB$51=F51)*('Gruppe 1'!$I$32:$I$51=G51)*('Gruppe 1'!$AW$32:$AW$51))&amp;":"&amp;SUMPRODUCT(('Gruppe 1'!$AB$32:$AB$51=F51)*('Gruppe 1'!$I$32:$I$51=G51)*('Gruppe 1'!$AT$32:$AT$51)),"")</f>
        <v/>
      </c>
      <c r="J51" s="2" t="str">
        <f>IF(SUMPRODUCT(('Gruppe 1'!$I$32:$I$51=F51)*('Gruppe 1'!$AB$32:$AB$51=G51)*(ISNUMBER('Gruppe 1'!$AW$32:$AW$51)))=1,SUMPRODUCT(('Gruppe 1'!$I$32:$I$51=F51)*('Gruppe 1'!$AB$32:$AB$51=G51)*('Gruppe 1'!$AT$32:$AT$51))&amp;":"&amp;SUMPRODUCT(('Gruppe 1'!$I$32:$I$51=F51)*('Gruppe 1'!$AB$32:$AB$51=G51)*('Gruppe 1'!$AW$32:$AW$51)),"")&amp;IF(SUMPRODUCT(('Gruppe 1'!$I$52:$I$76=F51)*('Gruppe 1'!$AB$52:$AB$76=G51)*(ISNUMBER('Gruppe 1'!$AW$52:$AW$76)))=1,SUMPRODUCT(('Gruppe 1'!$I$52:$I$76=F51)*('Gruppe 1'!$AB$52:$AB$76=G51)*('Gruppe 1'!$AT$52:$AT$76))&amp;":"&amp;SUMPRODUCT(('Gruppe 1'!$I$52:$I$76=F51)*('Gruppe 1'!$AB$52:$AB$76=G51)*('Gruppe 1'!$AW$52:$AW$76)),"")</f>
        <v/>
      </c>
      <c r="K51" s="2" t="str">
        <f>IF(SUMPRODUCT(('Gruppe 1'!$AB$32:$AB$51=F51)*('Gruppe 1'!$I$32:$I$51=G51)*(ISNUMBER('Gruppe 1'!$AW$32:$AW$51)))=1,SUMPRODUCT(('Gruppe 1'!$AB$32:$AB$51=F51)*('Gruppe 1'!$I$32:$I$51=G51)*('Gruppe 1'!$AW$32:$AW$51))&amp;":"&amp;SUMPRODUCT(('Gruppe 1'!$AB$32:$AB$51=F51)*('Gruppe 1'!$I$32:$I$51=G51)*('Gruppe 1'!$AT$32:$AT$51)),"")&amp;IF(SUMPRODUCT(('Gruppe 1'!$AB$52:$AB$76=F51)*('Gruppe 1'!$I$52:$I$76=G51)*(ISNUMBER('Gruppe 1'!$AW$52:$AW$76)))=1,SUMPRODUCT(('Gruppe 1'!$AB$52:$AB$76=F51)*('Gruppe 1'!$I$52:$I$76=G51)*('Gruppe 1'!$AW$52:$AW$76))&amp;":"&amp;SUMPRODUCT(('Gruppe 1'!$AB$52:$AB$76=F51)*('Gruppe 1'!$I$52:$I$76=G51)*('Gruppe 1'!$AT$52:$AT$76)),"")</f>
        <v/>
      </c>
    </row>
    <row r="52" spans="4:11" s="2" customFormat="1" x14ac:dyDescent="0.2">
      <c r="D52" s="2">
        <v>23</v>
      </c>
      <c r="E52" s="2" t="str">
        <f t="shared" si="10"/>
        <v>Mannschaft 3Mannschaft 9</v>
      </c>
      <c r="F52" s="2" t="str">
        <f>F6</f>
        <v>Mannschaft 3</v>
      </c>
      <c r="G52" s="2" t="str">
        <f t="shared" si="13"/>
        <v>Mannschaft 9</v>
      </c>
      <c r="H52" s="2" t="str">
        <f>IF(SUMPRODUCT(('Gruppe 1'!$I$32:$I$51=F52)*('Gruppe 1'!$AB$32:$AB$51=G52)*(ISNUMBER('Gruppe 1'!$AW$32:$AW$51)))=1,SUMPRODUCT(('Gruppe 1'!$I$32:$I$51=F52)*('Gruppe 1'!$AB$32:$AB$51=G52)*('Gruppe 1'!$AT$32:$AT$51))&amp;":"&amp;SUMPRODUCT(('Gruppe 1'!$I$32:$I$51=F52)*('Gruppe 1'!$AB$32:$AB$51=G52)*('Gruppe 1'!$AW$32:$AW$51)),"")</f>
        <v/>
      </c>
      <c r="I52" s="2" t="str">
        <f>IF(SUMPRODUCT(('Gruppe 1'!$AB$32:$AB$51=F52)*('Gruppe 1'!$I$32:$I$51=G52)*(ISNUMBER('Gruppe 1'!$AW$32:$AW$51)))=1,SUMPRODUCT(('Gruppe 1'!$AB$32:$AB$51=F52)*('Gruppe 1'!$I$32:$I$51=G52)*('Gruppe 1'!$AW$32:$AW$51))&amp;":"&amp;SUMPRODUCT(('Gruppe 1'!$AB$32:$AB$51=F52)*('Gruppe 1'!$I$32:$I$51=G52)*('Gruppe 1'!$AT$32:$AT$51)),"")</f>
        <v/>
      </c>
      <c r="J52" s="2" t="str">
        <f>IF(SUMPRODUCT(('Gruppe 1'!$I$32:$I$51=F52)*('Gruppe 1'!$AB$32:$AB$51=G52)*(ISNUMBER('Gruppe 1'!$AW$32:$AW$51)))=1,SUMPRODUCT(('Gruppe 1'!$I$32:$I$51=F52)*('Gruppe 1'!$AB$32:$AB$51=G52)*('Gruppe 1'!$AT$32:$AT$51))&amp;":"&amp;SUMPRODUCT(('Gruppe 1'!$I$32:$I$51=F52)*('Gruppe 1'!$AB$32:$AB$51=G52)*('Gruppe 1'!$AW$32:$AW$51)),"")&amp;IF(SUMPRODUCT(('Gruppe 1'!$I$52:$I$76=F52)*('Gruppe 1'!$AB$52:$AB$76=G52)*(ISNUMBER('Gruppe 1'!$AW$52:$AW$76)))=1,SUMPRODUCT(('Gruppe 1'!$I$52:$I$76=F52)*('Gruppe 1'!$AB$52:$AB$76=G52)*('Gruppe 1'!$AT$52:$AT$76))&amp;":"&amp;SUMPRODUCT(('Gruppe 1'!$I$52:$I$76=F52)*('Gruppe 1'!$AB$52:$AB$76=G52)*('Gruppe 1'!$AW$52:$AW$76)),"")</f>
        <v/>
      </c>
      <c r="K52" s="2" t="str">
        <f>IF(SUMPRODUCT(('Gruppe 1'!$AB$32:$AB$51=F52)*('Gruppe 1'!$I$32:$I$51=G52)*(ISNUMBER('Gruppe 1'!$AW$32:$AW$51)))=1,SUMPRODUCT(('Gruppe 1'!$AB$32:$AB$51=F52)*('Gruppe 1'!$I$32:$I$51=G52)*('Gruppe 1'!$AW$32:$AW$51))&amp;":"&amp;SUMPRODUCT(('Gruppe 1'!$AB$32:$AB$51=F52)*('Gruppe 1'!$I$32:$I$51=G52)*('Gruppe 1'!$AT$32:$AT$51)),"")&amp;IF(SUMPRODUCT(('Gruppe 1'!$AB$52:$AB$76=F52)*('Gruppe 1'!$I$52:$I$76=G52)*(ISNUMBER('Gruppe 1'!$AW$52:$AW$76)))=1,SUMPRODUCT(('Gruppe 1'!$AB$52:$AB$76=F52)*('Gruppe 1'!$I$52:$I$76=G52)*('Gruppe 1'!$AW$52:$AW$76))&amp;":"&amp;SUMPRODUCT(('Gruppe 1'!$AB$52:$AB$76=F52)*('Gruppe 1'!$I$52:$I$76=G52)*('Gruppe 1'!$AT$52:$AT$76)),"")</f>
        <v/>
      </c>
    </row>
    <row r="53" spans="4:11" s="2" customFormat="1" x14ac:dyDescent="0.2">
      <c r="D53" s="2">
        <v>24</v>
      </c>
      <c r="E53" s="2" t="str">
        <f t="shared" si="10"/>
        <v>Mannschaft 3Mannschaft 10</v>
      </c>
      <c r="F53" s="2" t="str">
        <f>F6</f>
        <v>Mannschaft 3</v>
      </c>
      <c r="G53" s="2" t="str">
        <f t="shared" si="13"/>
        <v>Mannschaft 10</v>
      </c>
      <c r="H53" s="2" t="str">
        <f>IF(SUMPRODUCT(('Gruppe 1'!$I$32:$I$51=F53)*('Gruppe 1'!$AB$32:$AB$51=G53)*(ISNUMBER('Gruppe 1'!$AW$32:$AW$51)))=1,SUMPRODUCT(('Gruppe 1'!$I$32:$I$51=F53)*('Gruppe 1'!$AB$32:$AB$51=G53)*('Gruppe 1'!$AT$32:$AT$51))&amp;":"&amp;SUMPRODUCT(('Gruppe 1'!$I$32:$I$51=F53)*('Gruppe 1'!$AB$32:$AB$51=G53)*('Gruppe 1'!$AW$32:$AW$51)),"")</f>
        <v/>
      </c>
      <c r="I53" s="2" t="str">
        <f>IF(SUMPRODUCT(('Gruppe 1'!$AB$32:$AB$51=F53)*('Gruppe 1'!$I$32:$I$51=G53)*(ISNUMBER('Gruppe 1'!$AW$32:$AW$51)))=1,SUMPRODUCT(('Gruppe 1'!$AB$32:$AB$51=F53)*('Gruppe 1'!$I$32:$I$51=G53)*('Gruppe 1'!$AW$32:$AW$51))&amp;":"&amp;SUMPRODUCT(('Gruppe 1'!$AB$32:$AB$51=F53)*('Gruppe 1'!$I$32:$I$51=G53)*('Gruppe 1'!$AT$32:$AT$51)),"")</f>
        <v/>
      </c>
      <c r="J53" s="2" t="str">
        <f>IF(SUMPRODUCT(('Gruppe 1'!$I$32:$I$51=F53)*('Gruppe 1'!$AB$32:$AB$51=G53)*(ISNUMBER('Gruppe 1'!$AW$32:$AW$51)))=1,SUMPRODUCT(('Gruppe 1'!$I$32:$I$51=F53)*('Gruppe 1'!$AB$32:$AB$51=G53)*('Gruppe 1'!$AT$32:$AT$51))&amp;":"&amp;SUMPRODUCT(('Gruppe 1'!$I$32:$I$51=F53)*('Gruppe 1'!$AB$32:$AB$51=G53)*('Gruppe 1'!$AW$32:$AW$51)),"")&amp;IF(SUMPRODUCT(('Gruppe 1'!$I$52:$I$76=F53)*('Gruppe 1'!$AB$52:$AB$76=G53)*(ISNUMBER('Gruppe 1'!$AW$52:$AW$76)))=1,SUMPRODUCT(('Gruppe 1'!$I$52:$I$76=F53)*('Gruppe 1'!$AB$52:$AB$76=G53)*('Gruppe 1'!$AT$52:$AT$76))&amp;":"&amp;SUMPRODUCT(('Gruppe 1'!$I$52:$I$76=F53)*('Gruppe 1'!$AB$52:$AB$76=G53)*('Gruppe 1'!$AW$52:$AW$76)),"")</f>
        <v/>
      </c>
      <c r="K53" s="2" t="str">
        <f>IF(SUMPRODUCT(('Gruppe 1'!$AB$32:$AB$51=F53)*('Gruppe 1'!$I$32:$I$51=G53)*(ISNUMBER('Gruppe 1'!$AW$32:$AW$51)))=1,SUMPRODUCT(('Gruppe 1'!$AB$32:$AB$51=F53)*('Gruppe 1'!$I$32:$I$51=G53)*('Gruppe 1'!$AW$32:$AW$51))&amp;":"&amp;SUMPRODUCT(('Gruppe 1'!$AB$32:$AB$51=F53)*('Gruppe 1'!$I$32:$I$51=G53)*('Gruppe 1'!$AT$32:$AT$51)),"")&amp;IF(SUMPRODUCT(('Gruppe 1'!$AB$52:$AB$76=F53)*('Gruppe 1'!$I$52:$I$76=G53)*(ISNUMBER('Gruppe 1'!$AW$52:$AW$76)))=1,SUMPRODUCT(('Gruppe 1'!$AB$52:$AB$76=F53)*('Gruppe 1'!$I$52:$I$76=G53)*('Gruppe 1'!$AW$52:$AW$76))&amp;":"&amp;SUMPRODUCT(('Gruppe 1'!$AB$52:$AB$76=F53)*('Gruppe 1'!$I$52:$I$76=G53)*('Gruppe 1'!$AT$52:$AT$76)),"")</f>
        <v/>
      </c>
    </row>
    <row r="54" spans="4:11" s="2" customFormat="1" x14ac:dyDescent="0.2">
      <c r="D54" s="2">
        <v>25</v>
      </c>
      <c r="E54" s="2" t="str">
        <f t="shared" si="10"/>
        <v>Mannschaft 4Mannschaft 5</v>
      </c>
      <c r="F54" s="2" t="str">
        <f>F7</f>
        <v>Mannschaft 4</v>
      </c>
      <c r="G54" s="2" t="str">
        <f t="shared" ref="G54:G59" si="14">F8</f>
        <v>Mannschaft 5</v>
      </c>
      <c r="H54" s="2" t="str">
        <f>IF(SUMPRODUCT(('Gruppe 1'!$I$32:$I$51=F54)*('Gruppe 1'!$AB$32:$AB$51=G54)*(ISNUMBER('Gruppe 1'!$AW$32:$AW$51)))=1,SUMPRODUCT(('Gruppe 1'!$I$32:$I$51=F54)*('Gruppe 1'!$AB$32:$AB$51=G54)*('Gruppe 1'!$AT$32:$AT$51))&amp;":"&amp;SUMPRODUCT(('Gruppe 1'!$I$32:$I$51=F54)*('Gruppe 1'!$AB$32:$AB$51=G54)*('Gruppe 1'!$AW$32:$AW$51)),"")</f>
        <v/>
      </c>
      <c r="I54" s="2" t="str">
        <f>IF(SUMPRODUCT(('Gruppe 1'!$AB$32:$AB$51=F54)*('Gruppe 1'!$I$32:$I$51=G54)*(ISNUMBER('Gruppe 1'!$AW$32:$AW$51)))=1,SUMPRODUCT(('Gruppe 1'!$AB$32:$AB$51=F54)*('Gruppe 1'!$I$32:$I$51=G54)*('Gruppe 1'!$AW$32:$AW$51))&amp;":"&amp;SUMPRODUCT(('Gruppe 1'!$AB$32:$AB$51=F54)*('Gruppe 1'!$I$32:$I$51=G54)*('Gruppe 1'!$AT$32:$AT$51)),"")</f>
        <v/>
      </c>
      <c r="J54" s="2" t="str">
        <f>IF(SUMPRODUCT(('Gruppe 1'!$I$32:$I$51=F54)*('Gruppe 1'!$AB$32:$AB$51=G54)*(ISNUMBER('Gruppe 1'!$AW$32:$AW$51)))=1,SUMPRODUCT(('Gruppe 1'!$I$32:$I$51=F54)*('Gruppe 1'!$AB$32:$AB$51=G54)*('Gruppe 1'!$AT$32:$AT$51))&amp;":"&amp;SUMPRODUCT(('Gruppe 1'!$I$32:$I$51=F54)*('Gruppe 1'!$AB$32:$AB$51=G54)*('Gruppe 1'!$AW$32:$AW$51)),"")&amp;IF(SUMPRODUCT(('Gruppe 1'!$I$52:$I$76=F54)*('Gruppe 1'!$AB$52:$AB$76=G54)*(ISNUMBER('Gruppe 1'!$AW$52:$AW$76)))=1,SUMPRODUCT(('Gruppe 1'!$I$52:$I$76=F54)*('Gruppe 1'!$AB$52:$AB$76=G54)*('Gruppe 1'!$AT$52:$AT$76))&amp;":"&amp;SUMPRODUCT(('Gruppe 1'!$I$52:$I$76=F54)*('Gruppe 1'!$AB$52:$AB$76=G54)*('Gruppe 1'!$AW$52:$AW$76)),"")</f>
        <v/>
      </c>
      <c r="K54" s="2" t="str">
        <f>IF(SUMPRODUCT(('Gruppe 1'!$AB$32:$AB$51=F54)*('Gruppe 1'!$I$32:$I$51=G54)*(ISNUMBER('Gruppe 1'!$AW$32:$AW$51)))=1,SUMPRODUCT(('Gruppe 1'!$AB$32:$AB$51=F54)*('Gruppe 1'!$I$32:$I$51=G54)*('Gruppe 1'!$AW$32:$AW$51))&amp;":"&amp;SUMPRODUCT(('Gruppe 1'!$AB$32:$AB$51=F54)*('Gruppe 1'!$I$32:$I$51=G54)*('Gruppe 1'!$AT$32:$AT$51)),"")&amp;IF(SUMPRODUCT(('Gruppe 1'!$AB$52:$AB$76=F54)*('Gruppe 1'!$I$52:$I$76=G54)*(ISNUMBER('Gruppe 1'!$AW$52:$AW$76)))=1,SUMPRODUCT(('Gruppe 1'!$AB$52:$AB$76=F54)*('Gruppe 1'!$I$52:$I$76=G54)*('Gruppe 1'!$AW$52:$AW$76))&amp;":"&amp;SUMPRODUCT(('Gruppe 1'!$AB$52:$AB$76=F54)*('Gruppe 1'!$I$52:$I$76=G54)*('Gruppe 1'!$AT$52:$AT$76)),"")</f>
        <v/>
      </c>
    </row>
    <row r="55" spans="4:11" s="2" customFormat="1" x14ac:dyDescent="0.2">
      <c r="D55" s="2">
        <v>26</v>
      </c>
      <c r="E55" s="2" t="str">
        <f t="shared" si="10"/>
        <v>Mannschaft 4Mannschaft 6</v>
      </c>
      <c r="F55" s="2" t="str">
        <f>F7</f>
        <v>Mannschaft 4</v>
      </c>
      <c r="G55" s="2" t="str">
        <f t="shared" si="14"/>
        <v>Mannschaft 6</v>
      </c>
      <c r="H55" s="2" t="str">
        <f>IF(SUMPRODUCT(('Gruppe 1'!$I$32:$I$51=F55)*('Gruppe 1'!$AB$32:$AB$51=G55)*(ISNUMBER('Gruppe 1'!$AW$32:$AW$51)))=1,SUMPRODUCT(('Gruppe 1'!$I$32:$I$51=F55)*('Gruppe 1'!$AB$32:$AB$51=G55)*('Gruppe 1'!$AT$32:$AT$51))&amp;":"&amp;SUMPRODUCT(('Gruppe 1'!$I$32:$I$51=F55)*('Gruppe 1'!$AB$32:$AB$51=G55)*('Gruppe 1'!$AW$32:$AW$51)),"")</f>
        <v/>
      </c>
      <c r="I55" s="2" t="str">
        <f>IF(SUMPRODUCT(('Gruppe 1'!$AB$32:$AB$51=F55)*('Gruppe 1'!$I$32:$I$51=G55)*(ISNUMBER('Gruppe 1'!$AW$32:$AW$51)))=1,SUMPRODUCT(('Gruppe 1'!$AB$32:$AB$51=F55)*('Gruppe 1'!$I$32:$I$51=G55)*('Gruppe 1'!$AW$32:$AW$51))&amp;":"&amp;SUMPRODUCT(('Gruppe 1'!$AB$32:$AB$51=F55)*('Gruppe 1'!$I$32:$I$51=G55)*('Gruppe 1'!$AT$32:$AT$51)),"")</f>
        <v/>
      </c>
      <c r="J55" s="2" t="str">
        <f>IF(SUMPRODUCT(('Gruppe 1'!$I$32:$I$51=F55)*('Gruppe 1'!$AB$32:$AB$51=G55)*(ISNUMBER('Gruppe 1'!$AW$32:$AW$51)))=1,SUMPRODUCT(('Gruppe 1'!$I$32:$I$51=F55)*('Gruppe 1'!$AB$32:$AB$51=G55)*('Gruppe 1'!$AT$32:$AT$51))&amp;":"&amp;SUMPRODUCT(('Gruppe 1'!$I$32:$I$51=F55)*('Gruppe 1'!$AB$32:$AB$51=G55)*('Gruppe 1'!$AW$32:$AW$51)),"")&amp;IF(SUMPRODUCT(('Gruppe 1'!$I$52:$I$76=F55)*('Gruppe 1'!$AB$52:$AB$76=G55)*(ISNUMBER('Gruppe 1'!$AW$52:$AW$76)))=1,SUMPRODUCT(('Gruppe 1'!$I$52:$I$76=F55)*('Gruppe 1'!$AB$52:$AB$76=G55)*('Gruppe 1'!$AT$52:$AT$76))&amp;":"&amp;SUMPRODUCT(('Gruppe 1'!$I$52:$I$76=F55)*('Gruppe 1'!$AB$52:$AB$76=G55)*('Gruppe 1'!$AW$52:$AW$76)),"")</f>
        <v/>
      </c>
      <c r="K55" s="2" t="str">
        <f>IF(SUMPRODUCT(('Gruppe 1'!$AB$32:$AB$51=F55)*('Gruppe 1'!$I$32:$I$51=G55)*(ISNUMBER('Gruppe 1'!$AW$32:$AW$51)))=1,SUMPRODUCT(('Gruppe 1'!$AB$32:$AB$51=F55)*('Gruppe 1'!$I$32:$I$51=G55)*('Gruppe 1'!$AW$32:$AW$51))&amp;":"&amp;SUMPRODUCT(('Gruppe 1'!$AB$32:$AB$51=F55)*('Gruppe 1'!$I$32:$I$51=G55)*('Gruppe 1'!$AT$32:$AT$51)),"")&amp;IF(SUMPRODUCT(('Gruppe 1'!$AB$52:$AB$76=F55)*('Gruppe 1'!$I$52:$I$76=G55)*(ISNUMBER('Gruppe 1'!$AW$52:$AW$76)))=1,SUMPRODUCT(('Gruppe 1'!$AB$52:$AB$76=F55)*('Gruppe 1'!$I$52:$I$76=G55)*('Gruppe 1'!$AW$52:$AW$76))&amp;":"&amp;SUMPRODUCT(('Gruppe 1'!$AB$52:$AB$76=F55)*('Gruppe 1'!$I$52:$I$76=G55)*('Gruppe 1'!$AT$52:$AT$76)),"")</f>
        <v/>
      </c>
    </row>
    <row r="56" spans="4:11" s="2" customFormat="1" x14ac:dyDescent="0.2">
      <c r="D56" s="2">
        <v>27</v>
      </c>
      <c r="E56" s="2" t="str">
        <f t="shared" si="10"/>
        <v>Mannschaft 4Mannschaft 7</v>
      </c>
      <c r="F56" s="2" t="str">
        <f>F7</f>
        <v>Mannschaft 4</v>
      </c>
      <c r="G56" s="2" t="str">
        <f t="shared" si="14"/>
        <v>Mannschaft 7</v>
      </c>
      <c r="H56" s="2" t="str">
        <f>IF(SUMPRODUCT(('Gruppe 1'!$I$32:$I$51=F56)*('Gruppe 1'!$AB$32:$AB$51=G56)*(ISNUMBER('Gruppe 1'!$AW$32:$AW$51)))=1,SUMPRODUCT(('Gruppe 1'!$I$32:$I$51=F56)*('Gruppe 1'!$AB$32:$AB$51=G56)*('Gruppe 1'!$AT$32:$AT$51))&amp;":"&amp;SUMPRODUCT(('Gruppe 1'!$I$32:$I$51=F56)*('Gruppe 1'!$AB$32:$AB$51=G56)*('Gruppe 1'!$AW$32:$AW$51)),"")</f>
        <v/>
      </c>
      <c r="I56" s="2" t="str">
        <f>IF(SUMPRODUCT(('Gruppe 1'!$AB$32:$AB$51=F56)*('Gruppe 1'!$I$32:$I$51=G56)*(ISNUMBER('Gruppe 1'!$AW$32:$AW$51)))=1,SUMPRODUCT(('Gruppe 1'!$AB$32:$AB$51=F56)*('Gruppe 1'!$I$32:$I$51=G56)*('Gruppe 1'!$AW$32:$AW$51))&amp;":"&amp;SUMPRODUCT(('Gruppe 1'!$AB$32:$AB$51=F56)*('Gruppe 1'!$I$32:$I$51=G56)*('Gruppe 1'!$AT$32:$AT$51)),"")</f>
        <v/>
      </c>
      <c r="J56" s="2" t="str">
        <f>IF(SUMPRODUCT(('Gruppe 1'!$I$32:$I$51=F56)*('Gruppe 1'!$AB$32:$AB$51=G56)*(ISNUMBER('Gruppe 1'!$AW$32:$AW$51)))=1,SUMPRODUCT(('Gruppe 1'!$I$32:$I$51=F56)*('Gruppe 1'!$AB$32:$AB$51=G56)*('Gruppe 1'!$AT$32:$AT$51))&amp;":"&amp;SUMPRODUCT(('Gruppe 1'!$I$32:$I$51=F56)*('Gruppe 1'!$AB$32:$AB$51=G56)*('Gruppe 1'!$AW$32:$AW$51)),"")&amp;IF(SUMPRODUCT(('Gruppe 1'!$I$52:$I$76=F56)*('Gruppe 1'!$AB$52:$AB$76=G56)*(ISNUMBER('Gruppe 1'!$AW$52:$AW$76)))=1,SUMPRODUCT(('Gruppe 1'!$I$52:$I$76=F56)*('Gruppe 1'!$AB$52:$AB$76=G56)*('Gruppe 1'!$AT$52:$AT$76))&amp;":"&amp;SUMPRODUCT(('Gruppe 1'!$I$52:$I$76=F56)*('Gruppe 1'!$AB$52:$AB$76=G56)*('Gruppe 1'!$AW$52:$AW$76)),"")</f>
        <v/>
      </c>
      <c r="K56" s="2" t="str">
        <f>IF(SUMPRODUCT(('Gruppe 1'!$AB$32:$AB$51=F56)*('Gruppe 1'!$I$32:$I$51=G56)*(ISNUMBER('Gruppe 1'!$AW$32:$AW$51)))=1,SUMPRODUCT(('Gruppe 1'!$AB$32:$AB$51=F56)*('Gruppe 1'!$I$32:$I$51=G56)*('Gruppe 1'!$AW$32:$AW$51))&amp;":"&amp;SUMPRODUCT(('Gruppe 1'!$AB$32:$AB$51=F56)*('Gruppe 1'!$I$32:$I$51=G56)*('Gruppe 1'!$AT$32:$AT$51)),"")&amp;IF(SUMPRODUCT(('Gruppe 1'!$AB$52:$AB$76=F56)*('Gruppe 1'!$I$52:$I$76=G56)*(ISNUMBER('Gruppe 1'!$AW$52:$AW$76)))=1,SUMPRODUCT(('Gruppe 1'!$AB$52:$AB$76=F56)*('Gruppe 1'!$I$52:$I$76=G56)*('Gruppe 1'!$AW$52:$AW$76))&amp;":"&amp;SUMPRODUCT(('Gruppe 1'!$AB$52:$AB$76=F56)*('Gruppe 1'!$I$52:$I$76=G56)*('Gruppe 1'!$AT$52:$AT$76)),"")</f>
        <v/>
      </c>
    </row>
    <row r="57" spans="4:11" s="2" customFormat="1" x14ac:dyDescent="0.2">
      <c r="D57" s="2">
        <v>28</v>
      </c>
      <c r="E57" s="2" t="str">
        <f t="shared" si="10"/>
        <v>Mannschaft 4Mannschaft 8</v>
      </c>
      <c r="F57" s="2" t="str">
        <f>F7</f>
        <v>Mannschaft 4</v>
      </c>
      <c r="G57" s="2" t="str">
        <f t="shared" si="14"/>
        <v>Mannschaft 8</v>
      </c>
      <c r="H57" s="2" t="str">
        <f>IF(SUMPRODUCT(('Gruppe 1'!$I$32:$I$51=F57)*('Gruppe 1'!$AB$32:$AB$51=G57)*(ISNUMBER('Gruppe 1'!$AW$32:$AW$51)))=1,SUMPRODUCT(('Gruppe 1'!$I$32:$I$51=F57)*('Gruppe 1'!$AB$32:$AB$51=G57)*('Gruppe 1'!$AT$32:$AT$51))&amp;":"&amp;SUMPRODUCT(('Gruppe 1'!$I$32:$I$51=F57)*('Gruppe 1'!$AB$32:$AB$51=G57)*('Gruppe 1'!$AW$32:$AW$51)),"")</f>
        <v/>
      </c>
      <c r="I57" s="2" t="str">
        <f>IF(SUMPRODUCT(('Gruppe 1'!$AB$32:$AB$51=F57)*('Gruppe 1'!$I$32:$I$51=G57)*(ISNUMBER('Gruppe 1'!$AW$32:$AW$51)))=1,SUMPRODUCT(('Gruppe 1'!$AB$32:$AB$51=F57)*('Gruppe 1'!$I$32:$I$51=G57)*('Gruppe 1'!$AW$32:$AW$51))&amp;":"&amp;SUMPRODUCT(('Gruppe 1'!$AB$32:$AB$51=F57)*('Gruppe 1'!$I$32:$I$51=G57)*('Gruppe 1'!$AT$32:$AT$51)),"")</f>
        <v/>
      </c>
      <c r="J57" s="2" t="str">
        <f>IF(SUMPRODUCT(('Gruppe 1'!$I$32:$I$51=F57)*('Gruppe 1'!$AB$32:$AB$51=G57)*(ISNUMBER('Gruppe 1'!$AW$32:$AW$51)))=1,SUMPRODUCT(('Gruppe 1'!$I$32:$I$51=F57)*('Gruppe 1'!$AB$32:$AB$51=G57)*('Gruppe 1'!$AT$32:$AT$51))&amp;":"&amp;SUMPRODUCT(('Gruppe 1'!$I$32:$I$51=F57)*('Gruppe 1'!$AB$32:$AB$51=G57)*('Gruppe 1'!$AW$32:$AW$51)),"")&amp;IF(SUMPRODUCT(('Gruppe 1'!$I$52:$I$76=F57)*('Gruppe 1'!$AB$52:$AB$76=G57)*(ISNUMBER('Gruppe 1'!$AW$52:$AW$76)))=1,SUMPRODUCT(('Gruppe 1'!$I$52:$I$76=F57)*('Gruppe 1'!$AB$52:$AB$76=G57)*('Gruppe 1'!$AT$52:$AT$76))&amp;":"&amp;SUMPRODUCT(('Gruppe 1'!$I$52:$I$76=F57)*('Gruppe 1'!$AB$52:$AB$76=G57)*('Gruppe 1'!$AW$52:$AW$76)),"")</f>
        <v/>
      </c>
      <c r="K57" s="2" t="str">
        <f>IF(SUMPRODUCT(('Gruppe 1'!$AB$32:$AB$51=F57)*('Gruppe 1'!$I$32:$I$51=G57)*(ISNUMBER('Gruppe 1'!$AW$32:$AW$51)))=1,SUMPRODUCT(('Gruppe 1'!$AB$32:$AB$51=F57)*('Gruppe 1'!$I$32:$I$51=G57)*('Gruppe 1'!$AW$32:$AW$51))&amp;":"&amp;SUMPRODUCT(('Gruppe 1'!$AB$32:$AB$51=F57)*('Gruppe 1'!$I$32:$I$51=G57)*('Gruppe 1'!$AT$32:$AT$51)),"")&amp;IF(SUMPRODUCT(('Gruppe 1'!$AB$52:$AB$76=F57)*('Gruppe 1'!$I$52:$I$76=G57)*(ISNUMBER('Gruppe 1'!$AW$52:$AW$76)))=1,SUMPRODUCT(('Gruppe 1'!$AB$52:$AB$76=F57)*('Gruppe 1'!$I$52:$I$76=G57)*('Gruppe 1'!$AW$52:$AW$76))&amp;":"&amp;SUMPRODUCT(('Gruppe 1'!$AB$52:$AB$76=F57)*('Gruppe 1'!$I$52:$I$76=G57)*('Gruppe 1'!$AT$52:$AT$76)),"")</f>
        <v/>
      </c>
    </row>
    <row r="58" spans="4:11" s="2" customFormat="1" x14ac:dyDescent="0.2">
      <c r="D58" s="2">
        <v>29</v>
      </c>
      <c r="E58" s="2" t="str">
        <f t="shared" si="10"/>
        <v>Mannschaft 4Mannschaft 9</v>
      </c>
      <c r="F58" s="2" t="str">
        <f>F7</f>
        <v>Mannschaft 4</v>
      </c>
      <c r="G58" s="2" t="str">
        <f t="shared" si="14"/>
        <v>Mannschaft 9</v>
      </c>
      <c r="H58" s="2" t="str">
        <f>IF(SUMPRODUCT(('Gruppe 1'!$I$32:$I$51=F58)*('Gruppe 1'!$AB$32:$AB$51=G58)*(ISNUMBER('Gruppe 1'!$AW$32:$AW$51)))=1,SUMPRODUCT(('Gruppe 1'!$I$32:$I$51=F58)*('Gruppe 1'!$AB$32:$AB$51=G58)*('Gruppe 1'!$AT$32:$AT$51))&amp;":"&amp;SUMPRODUCT(('Gruppe 1'!$I$32:$I$51=F58)*('Gruppe 1'!$AB$32:$AB$51=G58)*('Gruppe 1'!$AW$32:$AW$51)),"")</f>
        <v/>
      </c>
      <c r="I58" s="2" t="str">
        <f>IF(SUMPRODUCT(('Gruppe 1'!$AB$32:$AB$51=F58)*('Gruppe 1'!$I$32:$I$51=G58)*(ISNUMBER('Gruppe 1'!$AW$32:$AW$51)))=1,SUMPRODUCT(('Gruppe 1'!$AB$32:$AB$51=F58)*('Gruppe 1'!$I$32:$I$51=G58)*('Gruppe 1'!$AW$32:$AW$51))&amp;":"&amp;SUMPRODUCT(('Gruppe 1'!$AB$32:$AB$51=F58)*('Gruppe 1'!$I$32:$I$51=G58)*('Gruppe 1'!$AT$32:$AT$51)),"")</f>
        <v/>
      </c>
      <c r="J58" s="2" t="str">
        <f>IF(SUMPRODUCT(('Gruppe 1'!$I$32:$I$51=F58)*('Gruppe 1'!$AB$32:$AB$51=G58)*(ISNUMBER('Gruppe 1'!$AW$32:$AW$51)))=1,SUMPRODUCT(('Gruppe 1'!$I$32:$I$51=F58)*('Gruppe 1'!$AB$32:$AB$51=G58)*('Gruppe 1'!$AT$32:$AT$51))&amp;":"&amp;SUMPRODUCT(('Gruppe 1'!$I$32:$I$51=F58)*('Gruppe 1'!$AB$32:$AB$51=G58)*('Gruppe 1'!$AW$32:$AW$51)),"")&amp;IF(SUMPRODUCT(('Gruppe 1'!$I$52:$I$76=F58)*('Gruppe 1'!$AB$52:$AB$76=G58)*(ISNUMBER('Gruppe 1'!$AW$52:$AW$76)))=1,SUMPRODUCT(('Gruppe 1'!$I$52:$I$76=F58)*('Gruppe 1'!$AB$52:$AB$76=G58)*('Gruppe 1'!$AT$52:$AT$76))&amp;":"&amp;SUMPRODUCT(('Gruppe 1'!$I$52:$I$76=F58)*('Gruppe 1'!$AB$52:$AB$76=G58)*('Gruppe 1'!$AW$52:$AW$76)),"")</f>
        <v/>
      </c>
      <c r="K58" s="2" t="str">
        <f>IF(SUMPRODUCT(('Gruppe 1'!$AB$32:$AB$51=F58)*('Gruppe 1'!$I$32:$I$51=G58)*(ISNUMBER('Gruppe 1'!$AW$32:$AW$51)))=1,SUMPRODUCT(('Gruppe 1'!$AB$32:$AB$51=F58)*('Gruppe 1'!$I$32:$I$51=G58)*('Gruppe 1'!$AW$32:$AW$51))&amp;":"&amp;SUMPRODUCT(('Gruppe 1'!$AB$32:$AB$51=F58)*('Gruppe 1'!$I$32:$I$51=G58)*('Gruppe 1'!$AT$32:$AT$51)),"")&amp;IF(SUMPRODUCT(('Gruppe 1'!$AB$52:$AB$76=F58)*('Gruppe 1'!$I$52:$I$76=G58)*(ISNUMBER('Gruppe 1'!$AW$52:$AW$76)))=1,SUMPRODUCT(('Gruppe 1'!$AB$52:$AB$76=F58)*('Gruppe 1'!$I$52:$I$76=G58)*('Gruppe 1'!$AW$52:$AW$76))&amp;":"&amp;SUMPRODUCT(('Gruppe 1'!$AB$52:$AB$76=F58)*('Gruppe 1'!$I$52:$I$76=G58)*('Gruppe 1'!$AT$52:$AT$76)),"")</f>
        <v/>
      </c>
    </row>
    <row r="59" spans="4:11" s="2" customFormat="1" x14ac:dyDescent="0.2">
      <c r="D59" s="2">
        <v>30</v>
      </c>
      <c r="E59" s="2" t="str">
        <f t="shared" si="10"/>
        <v>Mannschaft 4Mannschaft 10</v>
      </c>
      <c r="F59" s="2" t="str">
        <f>F7</f>
        <v>Mannschaft 4</v>
      </c>
      <c r="G59" s="2" t="str">
        <f t="shared" si="14"/>
        <v>Mannschaft 10</v>
      </c>
      <c r="H59" s="2" t="str">
        <f>IF(SUMPRODUCT(('Gruppe 1'!$I$32:$I$51=F59)*('Gruppe 1'!$AB$32:$AB$51=G59)*(ISNUMBER('Gruppe 1'!$AW$32:$AW$51)))=1,SUMPRODUCT(('Gruppe 1'!$I$32:$I$51=F59)*('Gruppe 1'!$AB$32:$AB$51=G59)*('Gruppe 1'!$AT$32:$AT$51))&amp;":"&amp;SUMPRODUCT(('Gruppe 1'!$I$32:$I$51=F59)*('Gruppe 1'!$AB$32:$AB$51=G59)*('Gruppe 1'!$AW$32:$AW$51)),"")</f>
        <v/>
      </c>
      <c r="I59" s="2" t="str">
        <f>IF(SUMPRODUCT(('Gruppe 1'!$AB$32:$AB$51=F59)*('Gruppe 1'!$I$32:$I$51=G59)*(ISNUMBER('Gruppe 1'!$AW$32:$AW$51)))=1,SUMPRODUCT(('Gruppe 1'!$AB$32:$AB$51=F59)*('Gruppe 1'!$I$32:$I$51=G59)*('Gruppe 1'!$AW$32:$AW$51))&amp;":"&amp;SUMPRODUCT(('Gruppe 1'!$AB$32:$AB$51=F59)*('Gruppe 1'!$I$32:$I$51=G59)*('Gruppe 1'!$AT$32:$AT$51)),"")</f>
        <v/>
      </c>
      <c r="J59" s="2" t="str">
        <f>IF(SUMPRODUCT(('Gruppe 1'!$I$32:$I$51=F59)*('Gruppe 1'!$AB$32:$AB$51=G59)*(ISNUMBER('Gruppe 1'!$AW$32:$AW$51)))=1,SUMPRODUCT(('Gruppe 1'!$I$32:$I$51=F59)*('Gruppe 1'!$AB$32:$AB$51=G59)*('Gruppe 1'!$AT$32:$AT$51))&amp;":"&amp;SUMPRODUCT(('Gruppe 1'!$I$32:$I$51=F59)*('Gruppe 1'!$AB$32:$AB$51=G59)*('Gruppe 1'!$AW$32:$AW$51)),"")&amp;IF(SUMPRODUCT(('Gruppe 1'!$I$52:$I$76=F59)*('Gruppe 1'!$AB$52:$AB$76=G59)*(ISNUMBER('Gruppe 1'!$AW$52:$AW$76)))=1,SUMPRODUCT(('Gruppe 1'!$I$52:$I$76=F59)*('Gruppe 1'!$AB$52:$AB$76=G59)*('Gruppe 1'!$AT$52:$AT$76))&amp;":"&amp;SUMPRODUCT(('Gruppe 1'!$I$52:$I$76=F59)*('Gruppe 1'!$AB$52:$AB$76=G59)*('Gruppe 1'!$AW$52:$AW$76)),"")</f>
        <v/>
      </c>
      <c r="K59" s="2" t="str">
        <f>IF(SUMPRODUCT(('Gruppe 1'!$AB$32:$AB$51=F59)*('Gruppe 1'!$I$32:$I$51=G59)*(ISNUMBER('Gruppe 1'!$AW$32:$AW$51)))=1,SUMPRODUCT(('Gruppe 1'!$AB$32:$AB$51=F59)*('Gruppe 1'!$I$32:$I$51=G59)*('Gruppe 1'!$AW$32:$AW$51))&amp;":"&amp;SUMPRODUCT(('Gruppe 1'!$AB$32:$AB$51=F59)*('Gruppe 1'!$I$32:$I$51=G59)*('Gruppe 1'!$AT$32:$AT$51)),"")&amp;IF(SUMPRODUCT(('Gruppe 1'!$AB$52:$AB$76=F59)*('Gruppe 1'!$I$52:$I$76=G59)*(ISNUMBER('Gruppe 1'!$AW$52:$AW$76)))=1,SUMPRODUCT(('Gruppe 1'!$AB$52:$AB$76=F59)*('Gruppe 1'!$I$52:$I$76=G59)*('Gruppe 1'!$AW$52:$AW$76))&amp;":"&amp;SUMPRODUCT(('Gruppe 1'!$AB$52:$AB$76=F59)*('Gruppe 1'!$I$52:$I$76=G59)*('Gruppe 1'!$AT$52:$AT$76)),"")</f>
        <v/>
      </c>
    </row>
    <row r="60" spans="4:11" s="2" customFormat="1" x14ac:dyDescent="0.2">
      <c r="D60" s="2">
        <v>31</v>
      </c>
      <c r="E60" s="2" t="str">
        <f t="shared" si="10"/>
        <v>Mannschaft 5Mannschaft 6</v>
      </c>
      <c r="F60" s="2" t="str">
        <f>F8</f>
        <v>Mannschaft 5</v>
      </c>
      <c r="G60" s="2" t="str">
        <f>F9</f>
        <v>Mannschaft 6</v>
      </c>
      <c r="H60" s="2" t="str">
        <f>IF(SUMPRODUCT(('Gruppe 1'!$I$32:$I$51=F60)*('Gruppe 1'!$AB$32:$AB$51=G60)*(ISNUMBER('Gruppe 1'!$AW$32:$AW$51)))=1,SUMPRODUCT(('Gruppe 1'!$I$32:$I$51=F60)*('Gruppe 1'!$AB$32:$AB$51=G60)*('Gruppe 1'!$AT$32:$AT$51))&amp;":"&amp;SUMPRODUCT(('Gruppe 1'!$I$32:$I$51=F60)*('Gruppe 1'!$AB$32:$AB$51=G60)*('Gruppe 1'!$AW$32:$AW$51)),"")</f>
        <v/>
      </c>
      <c r="I60" s="2" t="str">
        <f>IF(SUMPRODUCT(('Gruppe 1'!$AB$32:$AB$51=F60)*('Gruppe 1'!$I$32:$I$51=G60)*(ISNUMBER('Gruppe 1'!$AW$32:$AW$51)))=1,SUMPRODUCT(('Gruppe 1'!$AB$32:$AB$51=F60)*('Gruppe 1'!$I$32:$I$51=G60)*('Gruppe 1'!$AW$32:$AW$51))&amp;":"&amp;SUMPRODUCT(('Gruppe 1'!$AB$32:$AB$51=F60)*('Gruppe 1'!$I$32:$I$51=G60)*('Gruppe 1'!$AT$32:$AT$51)),"")</f>
        <v/>
      </c>
      <c r="J60" s="2" t="str">
        <f>IF(SUMPRODUCT(('Gruppe 1'!$I$32:$I$51=F60)*('Gruppe 1'!$AB$32:$AB$51=G60)*(ISNUMBER('Gruppe 1'!$AW$32:$AW$51)))=1,SUMPRODUCT(('Gruppe 1'!$I$32:$I$51=F60)*('Gruppe 1'!$AB$32:$AB$51=G60)*('Gruppe 1'!$AT$32:$AT$51))&amp;":"&amp;SUMPRODUCT(('Gruppe 1'!$I$32:$I$51=F60)*('Gruppe 1'!$AB$32:$AB$51=G60)*('Gruppe 1'!$AW$32:$AW$51)),"")&amp;IF(SUMPRODUCT(('Gruppe 1'!$I$52:$I$76=F60)*('Gruppe 1'!$AB$52:$AB$76=G60)*(ISNUMBER('Gruppe 1'!$AW$52:$AW$76)))=1,SUMPRODUCT(('Gruppe 1'!$I$52:$I$76=F60)*('Gruppe 1'!$AB$52:$AB$76=G60)*('Gruppe 1'!$AT$52:$AT$76))&amp;":"&amp;SUMPRODUCT(('Gruppe 1'!$I$52:$I$76=F60)*('Gruppe 1'!$AB$52:$AB$76=G60)*('Gruppe 1'!$AW$52:$AW$76)),"")</f>
        <v/>
      </c>
      <c r="K60" s="2" t="str">
        <f>IF(SUMPRODUCT(('Gruppe 1'!$AB$32:$AB$51=F60)*('Gruppe 1'!$I$32:$I$51=G60)*(ISNUMBER('Gruppe 1'!$AW$32:$AW$51)))=1,SUMPRODUCT(('Gruppe 1'!$AB$32:$AB$51=F60)*('Gruppe 1'!$I$32:$I$51=G60)*('Gruppe 1'!$AW$32:$AW$51))&amp;":"&amp;SUMPRODUCT(('Gruppe 1'!$AB$32:$AB$51=F60)*('Gruppe 1'!$I$32:$I$51=G60)*('Gruppe 1'!$AT$32:$AT$51)),"")&amp;IF(SUMPRODUCT(('Gruppe 1'!$AB$52:$AB$76=F60)*('Gruppe 1'!$I$52:$I$76=G60)*(ISNUMBER('Gruppe 1'!$AW$52:$AW$76)))=1,SUMPRODUCT(('Gruppe 1'!$AB$52:$AB$76=F60)*('Gruppe 1'!$I$52:$I$76=G60)*('Gruppe 1'!$AW$52:$AW$76))&amp;":"&amp;SUMPRODUCT(('Gruppe 1'!$AB$52:$AB$76=F60)*('Gruppe 1'!$I$52:$I$76=G60)*('Gruppe 1'!$AT$52:$AT$76)),"")</f>
        <v/>
      </c>
    </row>
    <row r="61" spans="4:11" s="2" customFormat="1" x14ac:dyDescent="0.2">
      <c r="D61" s="2">
        <v>32</v>
      </c>
      <c r="E61" s="2" t="str">
        <f t="shared" si="10"/>
        <v>Mannschaft 5Mannschaft 7</v>
      </c>
      <c r="F61" s="2" t="str">
        <f>F8</f>
        <v>Mannschaft 5</v>
      </c>
      <c r="G61" s="2" t="str">
        <f>F10</f>
        <v>Mannschaft 7</v>
      </c>
      <c r="H61" s="2" t="str">
        <f>IF(SUMPRODUCT(('Gruppe 1'!$I$32:$I$51=F61)*('Gruppe 1'!$AB$32:$AB$51=G61)*(ISNUMBER('Gruppe 1'!$AW$32:$AW$51)))=1,SUMPRODUCT(('Gruppe 1'!$I$32:$I$51=F61)*('Gruppe 1'!$AB$32:$AB$51=G61)*('Gruppe 1'!$AT$32:$AT$51))&amp;":"&amp;SUMPRODUCT(('Gruppe 1'!$I$32:$I$51=F61)*('Gruppe 1'!$AB$32:$AB$51=G61)*('Gruppe 1'!$AW$32:$AW$51)),"")</f>
        <v/>
      </c>
      <c r="I61" s="2" t="str">
        <f>IF(SUMPRODUCT(('Gruppe 1'!$AB$32:$AB$51=F61)*('Gruppe 1'!$I$32:$I$51=G61)*(ISNUMBER('Gruppe 1'!$AW$32:$AW$51)))=1,SUMPRODUCT(('Gruppe 1'!$AB$32:$AB$51=F61)*('Gruppe 1'!$I$32:$I$51=G61)*('Gruppe 1'!$AW$32:$AW$51))&amp;":"&amp;SUMPRODUCT(('Gruppe 1'!$AB$32:$AB$51=F61)*('Gruppe 1'!$I$32:$I$51=G61)*('Gruppe 1'!$AT$32:$AT$51)),"")</f>
        <v/>
      </c>
      <c r="J61" s="2" t="str">
        <f>IF(SUMPRODUCT(('Gruppe 1'!$I$32:$I$51=F61)*('Gruppe 1'!$AB$32:$AB$51=G61)*(ISNUMBER('Gruppe 1'!$AW$32:$AW$51)))=1,SUMPRODUCT(('Gruppe 1'!$I$32:$I$51=F61)*('Gruppe 1'!$AB$32:$AB$51=G61)*('Gruppe 1'!$AT$32:$AT$51))&amp;":"&amp;SUMPRODUCT(('Gruppe 1'!$I$32:$I$51=F61)*('Gruppe 1'!$AB$32:$AB$51=G61)*('Gruppe 1'!$AW$32:$AW$51)),"")&amp;IF(SUMPRODUCT(('Gruppe 1'!$I$52:$I$76=F61)*('Gruppe 1'!$AB$52:$AB$76=G61)*(ISNUMBER('Gruppe 1'!$AW$52:$AW$76)))=1,SUMPRODUCT(('Gruppe 1'!$I$52:$I$76=F61)*('Gruppe 1'!$AB$52:$AB$76=G61)*('Gruppe 1'!$AT$52:$AT$76))&amp;":"&amp;SUMPRODUCT(('Gruppe 1'!$I$52:$I$76=F61)*('Gruppe 1'!$AB$52:$AB$76=G61)*('Gruppe 1'!$AW$52:$AW$76)),"")</f>
        <v/>
      </c>
      <c r="K61" s="2" t="str">
        <f>IF(SUMPRODUCT(('Gruppe 1'!$AB$32:$AB$51=F61)*('Gruppe 1'!$I$32:$I$51=G61)*(ISNUMBER('Gruppe 1'!$AW$32:$AW$51)))=1,SUMPRODUCT(('Gruppe 1'!$AB$32:$AB$51=F61)*('Gruppe 1'!$I$32:$I$51=G61)*('Gruppe 1'!$AW$32:$AW$51))&amp;":"&amp;SUMPRODUCT(('Gruppe 1'!$AB$32:$AB$51=F61)*('Gruppe 1'!$I$32:$I$51=G61)*('Gruppe 1'!$AT$32:$AT$51)),"")&amp;IF(SUMPRODUCT(('Gruppe 1'!$AB$52:$AB$76=F61)*('Gruppe 1'!$I$52:$I$76=G61)*(ISNUMBER('Gruppe 1'!$AW$52:$AW$76)))=1,SUMPRODUCT(('Gruppe 1'!$AB$52:$AB$76=F61)*('Gruppe 1'!$I$52:$I$76=G61)*('Gruppe 1'!$AW$52:$AW$76))&amp;":"&amp;SUMPRODUCT(('Gruppe 1'!$AB$52:$AB$76=F61)*('Gruppe 1'!$I$52:$I$76=G61)*('Gruppe 1'!$AT$52:$AT$76)),"")</f>
        <v/>
      </c>
    </row>
    <row r="62" spans="4:11" s="2" customFormat="1" x14ac:dyDescent="0.2">
      <c r="D62" s="2">
        <v>33</v>
      </c>
      <c r="E62" s="2" t="str">
        <f t="shared" ref="E62:E93" si="15">F62&amp;G62</f>
        <v>Mannschaft 5Mannschaft 8</v>
      </c>
      <c r="F62" s="2" t="str">
        <f>F8</f>
        <v>Mannschaft 5</v>
      </c>
      <c r="G62" s="2" t="str">
        <f>F11</f>
        <v>Mannschaft 8</v>
      </c>
      <c r="H62" s="2" t="str">
        <f>IF(SUMPRODUCT(('Gruppe 1'!$I$32:$I$51=F62)*('Gruppe 1'!$AB$32:$AB$51=G62)*(ISNUMBER('Gruppe 1'!$AW$32:$AW$51)))=1,SUMPRODUCT(('Gruppe 1'!$I$32:$I$51=F62)*('Gruppe 1'!$AB$32:$AB$51=G62)*('Gruppe 1'!$AT$32:$AT$51))&amp;":"&amp;SUMPRODUCT(('Gruppe 1'!$I$32:$I$51=F62)*('Gruppe 1'!$AB$32:$AB$51=G62)*('Gruppe 1'!$AW$32:$AW$51)),"")</f>
        <v/>
      </c>
      <c r="I62" s="2" t="str">
        <f>IF(SUMPRODUCT(('Gruppe 1'!$AB$32:$AB$51=F62)*('Gruppe 1'!$I$32:$I$51=G62)*(ISNUMBER('Gruppe 1'!$AW$32:$AW$51)))=1,SUMPRODUCT(('Gruppe 1'!$AB$32:$AB$51=F62)*('Gruppe 1'!$I$32:$I$51=G62)*('Gruppe 1'!$AW$32:$AW$51))&amp;":"&amp;SUMPRODUCT(('Gruppe 1'!$AB$32:$AB$51=F62)*('Gruppe 1'!$I$32:$I$51=G62)*('Gruppe 1'!$AT$32:$AT$51)),"")</f>
        <v/>
      </c>
      <c r="J62" s="2" t="str">
        <f>IF(SUMPRODUCT(('Gruppe 1'!$I$32:$I$51=F62)*('Gruppe 1'!$AB$32:$AB$51=G62)*(ISNUMBER('Gruppe 1'!$AW$32:$AW$51)))=1,SUMPRODUCT(('Gruppe 1'!$I$32:$I$51=F62)*('Gruppe 1'!$AB$32:$AB$51=G62)*('Gruppe 1'!$AT$32:$AT$51))&amp;":"&amp;SUMPRODUCT(('Gruppe 1'!$I$32:$I$51=F62)*('Gruppe 1'!$AB$32:$AB$51=G62)*('Gruppe 1'!$AW$32:$AW$51)),"")&amp;IF(SUMPRODUCT(('Gruppe 1'!$I$52:$I$76=F62)*('Gruppe 1'!$AB$52:$AB$76=G62)*(ISNUMBER('Gruppe 1'!$AW$52:$AW$76)))=1,SUMPRODUCT(('Gruppe 1'!$I$52:$I$76=F62)*('Gruppe 1'!$AB$52:$AB$76=G62)*('Gruppe 1'!$AT$52:$AT$76))&amp;":"&amp;SUMPRODUCT(('Gruppe 1'!$I$52:$I$76=F62)*('Gruppe 1'!$AB$52:$AB$76=G62)*('Gruppe 1'!$AW$52:$AW$76)),"")</f>
        <v/>
      </c>
      <c r="K62" s="2" t="str">
        <f>IF(SUMPRODUCT(('Gruppe 1'!$AB$32:$AB$51=F62)*('Gruppe 1'!$I$32:$I$51=G62)*(ISNUMBER('Gruppe 1'!$AW$32:$AW$51)))=1,SUMPRODUCT(('Gruppe 1'!$AB$32:$AB$51=F62)*('Gruppe 1'!$I$32:$I$51=G62)*('Gruppe 1'!$AW$32:$AW$51))&amp;":"&amp;SUMPRODUCT(('Gruppe 1'!$AB$32:$AB$51=F62)*('Gruppe 1'!$I$32:$I$51=G62)*('Gruppe 1'!$AT$32:$AT$51)),"")&amp;IF(SUMPRODUCT(('Gruppe 1'!$AB$52:$AB$76=F62)*('Gruppe 1'!$I$52:$I$76=G62)*(ISNUMBER('Gruppe 1'!$AW$52:$AW$76)))=1,SUMPRODUCT(('Gruppe 1'!$AB$52:$AB$76=F62)*('Gruppe 1'!$I$52:$I$76=G62)*('Gruppe 1'!$AW$52:$AW$76))&amp;":"&amp;SUMPRODUCT(('Gruppe 1'!$AB$52:$AB$76=F62)*('Gruppe 1'!$I$52:$I$76=G62)*('Gruppe 1'!$AT$52:$AT$76)),"")</f>
        <v/>
      </c>
    </row>
    <row r="63" spans="4:11" s="2" customFormat="1" x14ac:dyDescent="0.2">
      <c r="D63" s="2">
        <v>34</v>
      </c>
      <c r="E63" s="2" t="str">
        <f t="shared" si="15"/>
        <v>Mannschaft 5Mannschaft 9</v>
      </c>
      <c r="F63" s="2" t="str">
        <f>F8</f>
        <v>Mannschaft 5</v>
      </c>
      <c r="G63" s="2" t="str">
        <f>F12</f>
        <v>Mannschaft 9</v>
      </c>
      <c r="H63" s="2" t="str">
        <f>IF(SUMPRODUCT(('Gruppe 1'!$I$32:$I$51=F63)*('Gruppe 1'!$AB$32:$AB$51=G63)*(ISNUMBER('Gruppe 1'!$AW$32:$AW$51)))=1,SUMPRODUCT(('Gruppe 1'!$I$32:$I$51=F63)*('Gruppe 1'!$AB$32:$AB$51=G63)*('Gruppe 1'!$AT$32:$AT$51))&amp;":"&amp;SUMPRODUCT(('Gruppe 1'!$I$32:$I$51=F63)*('Gruppe 1'!$AB$32:$AB$51=G63)*('Gruppe 1'!$AW$32:$AW$51)),"")</f>
        <v/>
      </c>
      <c r="I63" s="2" t="str">
        <f>IF(SUMPRODUCT(('Gruppe 1'!$AB$32:$AB$51=F63)*('Gruppe 1'!$I$32:$I$51=G63)*(ISNUMBER('Gruppe 1'!$AW$32:$AW$51)))=1,SUMPRODUCT(('Gruppe 1'!$AB$32:$AB$51=F63)*('Gruppe 1'!$I$32:$I$51=G63)*('Gruppe 1'!$AW$32:$AW$51))&amp;":"&amp;SUMPRODUCT(('Gruppe 1'!$AB$32:$AB$51=F63)*('Gruppe 1'!$I$32:$I$51=G63)*('Gruppe 1'!$AT$32:$AT$51)),"")</f>
        <v/>
      </c>
      <c r="J63" s="2" t="str">
        <f>IF(SUMPRODUCT(('Gruppe 1'!$I$32:$I$51=F63)*('Gruppe 1'!$AB$32:$AB$51=G63)*(ISNUMBER('Gruppe 1'!$AW$32:$AW$51)))=1,SUMPRODUCT(('Gruppe 1'!$I$32:$I$51=F63)*('Gruppe 1'!$AB$32:$AB$51=G63)*('Gruppe 1'!$AT$32:$AT$51))&amp;":"&amp;SUMPRODUCT(('Gruppe 1'!$I$32:$I$51=F63)*('Gruppe 1'!$AB$32:$AB$51=G63)*('Gruppe 1'!$AW$32:$AW$51)),"")&amp;IF(SUMPRODUCT(('Gruppe 1'!$I$52:$I$76=F63)*('Gruppe 1'!$AB$52:$AB$76=G63)*(ISNUMBER('Gruppe 1'!$AW$52:$AW$76)))=1,SUMPRODUCT(('Gruppe 1'!$I$52:$I$76=F63)*('Gruppe 1'!$AB$52:$AB$76=G63)*('Gruppe 1'!$AT$52:$AT$76))&amp;":"&amp;SUMPRODUCT(('Gruppe 1'!$I$52:$I$76=F63)*('Gruppe 1'!$AB$52:$AB$76=G63)*('Gruppe 1'!$AW$52:$AW$76)),"")</f>
        <v/>
      </c>
      <c r="K63" s="2" t="str">
        <f>IF(SUMPRODUCT(('Gruppe 1'!$AB$32:$AB$51=F63)*('Gruppe 1'!$I$32:$I$51=G63)*(ISNUMBER('Gruppe 1'!$AW$32:$AW$51)))=1,SUMPRODUCT(('Gruppe 1'!$AB$32:$AB$51=F63)*('Gruppe 1'!$I$32:$I$51=G63)*('Gruppe 1'!$AW$32:$AW$51))&amp;":"&amp;SUMPRODUCT(('Gruppe 1'!$AB$32:$AB$51=F63)*('Gruppe 1'!$I$32:$I$51=G63)*('Gruppe 1'!$AT$32:$AT$51)),"")&amp;IF(SUMPRODUCT(('Gruppe 1'!$AB$52:$AB$76=F63)*('Gruppe 1'!$I$52:$I$76=G63)*(ISNUMBER('Gruppe 1'!$AW$52:$AW$76)))=1,SUMPRODUCT(('Gruppe 1'!$AB$52:$AB$76=F63)*('Gruppe 1'!$I$52:$I$76=G63)*('Gruppe 1'!$AW$52:$AW$76))&amp;":"&amp;SUMPRODUCT(('Gruppe 1'!$AB$52:$AB$76=F63)*('Gruppe 1'!$I$52:$I$76=G63)*('Gruppe 1'!$AT$52:$AT$76)),"")</f>
        <v/>
      </c>
    </row>
    <row r="64" spans="4:11" s="2" customFormat="1" x14ac:dyDescent="0.2">
      <c r="D64" s="2">
        <v>35</v>
      </c>
      <c r="E64" s="2" t="str">
        <f t="shared" si="15"/>
        <v>Mannschaft 5Mannschaft 10</v>
      </c>
      <c r="F64" s="2" t="str">
        <f>F8</f>
        <v>Mannschaft 5</v>
      </c>
      <c r="G64" s="2" t="str">
        <f>F13</f>
        <v>Mannschaft 10</v>
      </c>
      <c r="H64" s="2" t="str">
        <f>IF(SUMPRODUCT(('Gruppe 1'!$I$32:$I$51=F64)*('Gruppe 1'!$AB$32:$AB$51=G64)*(ISNUMBER('Gruppe 1'!$AW$32:$AW$51)))=1,SUMPRODUCT(('Gruppe 1'!$I$32:$I$51=F64)*('Gruppe 1'!$AB$32:$AB$51=G64)*('Gruppe 1'!$AT$32:$AT$51))&amp;":"&amp;SUMPRODUCT(('Gruppe 1'!$I$32:$I$51=F64)*('Gruppe 1'!$AB$32:$AB$51=G64)*('Gruppe 1'!$AW$32:$AW$51)),"")</f>
        <v/>
      </c>
      <c r="I64" s="2" t="str">
        <f>IF(SUMPRODUCT(('Gruppe 1'!$AB$32:$AB$51=F64)*('Gruppe 1'!$I$32:$I$51=G64)*(ISNUMBER('Gruppe 1'!$AW$32:$AW$51)))=1,SUMPRODUCT(('Gruppe 1'!$AB$32:$AB$51=F64)*('Gruppe 1'!$I$32:$I$51=G64)*('Gruppe 1'!$AW$32:$AW$51))&amp;":"&amp;SUMPRODUCT(('Gruppe 1'!$AB$32:$AB$51=F64)*('Gruppe 1'!$I$32:$I$51=G64)*('Gruppe 1'!$AT$32:$AT$51)),"")</f>
        <v/>
      </c>
      <c r="J64" s="2" t="str">
        <f>IF(SUMPRODUCT(('Gruppe 1'!$I$32:$I$51=F64)*('Gruppe 1'!$AB$32:$AB$51=G64)*(ISNUMBER('Gruppe 1'!$AW$32:$AW$51)))=1,SUMPRODUCT(('Gruppe 1'!$I$32:$I$51=F64)*('Gruppe 1'!$AB$32:$AB$51=G64)*('Gruppe 1'!$AT$32:$AT$51))&amp;":"&amp;SUMPRODUCT(('Gruppe 1'!$I$32:$I$51=F64)*('Gruppe 1'!$AB$32:$AB$51=G64)*('Gruppe 1'!$AW$32:$AW$51)),"")&amp;IF(SUMPRODUCT(('Gruppe 1'!$I$52:$I$76=F64)*('Gruppe 1'!$AB$52:$AB$76=G64)*(ISNUMBER('Gruppe 1'!$AW$52:$AW$76)))=1,SUMPRODUCT(('Gruppe 1'!$I$52:$I$76=F64)*('Gruppe 1'!$AB$52:$AB$76=G64)*('Gruppe 1'!$AT$52:$AT$76))&amp;":"&amp;SUMPRODUCT(('Gruppe 1'!$I$52:$I$76=F64)*('Gruppe 1'!$AB$52:$AB$76=G64)*('Gruppe 1'!$AW$52:$AW$76)),"")</f>
        <v/>
      </c>
      <c r="K64" s="2" t="str">
        <f>IF(SUMPRODUCT(('Gruppe 1'!$AB$32:$AB$51=F64)*('Gruppe 1'!$I$32:$I$51=G64)*(ISNUMBER('Gruppe 1'!$AW$32:$AW$51)))=1,SUMPRODUCT(('Gruppe 1'!$AB$32:$AB$51=F64)*('Gruppe 1'!$I$32:$I$51=G64)*('Gruppe 1'!$AW$32:$AW$51))&amp;":"&amp;SUMPRODUCT(('Gruppe 1'!$AB$32:$AB$51=F64)*('Gruppe 1'!$I$32:$I$51=G64)*('Gruppe 1'!$AT$32:$AT$51)),"")&amp;IF(SUMPRODUCT(('Gruppe 1'!$AB$52:$AB$76=F64)*('Gruppe 1'!$I$52:$I$76=G64)*(ISNUMBER('Gruppe 1'!$AW$52:$AW$76)))=1,SUMPRODUCT(('Gruppe 1'!$AB$52:$AB$76=F64)*('Gruppe 1'!$I$52:$I$76=G64)*('Gruppe 1'!$AW$52:$AW$76))&amp;":"&amp;SUMPRODUCT(('Gruppe 1'!$AB$52:$AB$76=F64)*('Gruppe 1'!$I$52:$I$76=G64)*('Gruppe 1'!$AT$52:$AT$76)),"")</f>
        <v/>
      </c>
    </row>
    <row r="65" spans="4:11" s="2" customFormat="1" x14ac:dyDescent="0.2">
      <c r="D65" s="2">
        <v>36</v>
      </c>
      <c r="E65" s="2" t="str">
        <f t="shared" si="15"/>
        <v>Mannschaft 6Mannschaft 7</v>
      </c>
      <c r="F65" s="2" t="str">
        <f>F9</f>
        <v>Mannschaft 6</v>
      </c>
      <c r="G65" s="2" t="str">
        <f>F10</f>
        <v>Mannschaft 7</v>
      </c>
      <c r="H65" s="2" t="str">
        <f>IF(SUMPRODUCT(('Gruppe 1'!$I$32:$I$51=F65)*('Gruppe 1'!$AB$32:$AB$51=G65)*(ISNUMBER('Gruppe 1'!$AW$32:$AW$51)))=1,SUMPRODUCT(('Gruppe 1'!$I$32:$I$51=F65)*('Gruppe 1'!$AB$32:$AB$51=G65)*('Gruppe 1'!$AT$32:$AT$51))&amp;":"&amp;SUMPRODUCT(('Gruppe 1'!$I$32:$I$51=F65)*('Gruppe 1'!$AB$32:$AB$51=G65)*('Gruppe 1'!$AW$32:$AW$51)),"")</f>
        <v/>
      </c>
      <c r="I65" s="2" t="str">
        <f>IF(SUMPRODUCT(('Gruppe 1'!$AB$32:$AB$51=F65)*('Gruppe 1'!$I$32:$I$51=G65)*(ISNUMBER('Gruppe 1'!$AW$32:$AW$51)))=1,SUMPRODUCT(('Gruppe 1'!$AB$32:$AB$51=F65)*('Gruppe 1'!$I$32:$I$51=G65)*('Gruppe 1'!$AW$32:$AW$51))&amp;":"&amp;SUMPRODUCT(('Gruppe 1'!$AB$32:$AB$51=F65)*('Gruppe 1'!$I$32:$I$51=G65)*('Gruppe 1'!$AT$32:$AT$51)),"")</f>
        <v/>
      </c>
      <c r="J65" s="2" t="str">
        <f>IF(SUMPRODUCT(('Gruppe 1'!$I$32:$I$51=F65)*('Gruppe 1'!$AB$32:$AB$51=G65)*(ISNUMBER('Gruppe 1'!$AW$32:$AW$51)))=1,SUMPRODUCT(('Gruppe 1'!$I$32:$I$51=F65)*('Gruppe 1'!$AB$32:$AB$51=G65)*('Gruppe 1'!$AT$32:$AT$51))&amp;":"&amp;SUMPRODUCT(('Gruppe 1'!$I$32:$I$51=F65)*('Gruppe 1'!$AB$32:$AB$51=G65)*('Gruppe 1'!$AW$32:$AW$51)),"")&amp;IF(SUMPRODUCT(('Gruppe 1'!$I$52:$I$76=F65)*('Gruppe 1'!$AB$52:$AB$76=G65)*(ISNUMBER('Gruppe 1'!$AW$52:$AW$76)))=1,SUMPRODUCT(('Gruppe 1'!$I$52:$I$76=F65)*('Gruppe 1'!$AB$52:$AB$76=G65)*('Gruppe 1'!$AT$52:$AT$76))&amp;":"&amp;SUMPRODUCT(('Gruppe 1'!$I$52:$I$76=F65)*('Gruppe 1'!$AB$52:$AB$76=G65)*('Gruppe 1'!$AW$52:$AW$76)),"")</f>
        <v/>
      </c>
      <c r="K65" s="2" t="str">
        <f>IF(SUMPRODUCT(('Gruppe 1'!$AB$32:$AB$51=F65)*('Gruppe 1'!$I$32:$I$51=G65)*(ISNUMBER('Gruppe 1'!$AW$32:$AW$51)))=1,SUMPRODUCT(('Gruppe 1'!$AB$32:$AB$51=F65)*('Gruppe 1'!$I$32:$I$51=G65)*('Gruppe 1'!$AW$32:$AW$51))&amp;":"&amp;SUMPRODUCT(('Gruppe 1'!$AB$32:$AB$51=F65)*('Gruppe 1'!$I$32:$I$51=G65)*('Gruppe 1'!$AT$32:$AT$51)),"")&amp;IF(SUMPRODUCT(('Gruppe 1'!$AB$52:$AB$76=F65)*('Gruppe 1'!$I$52:$I$76=G65)*(ISNUMBER('Gruppe 1'!$AW$52:$AW$76)))=1,SUMPRODUCT(('Gruppe 1'!$AB$52:$AB$76=F65)*('Gruppe 1'!$I$52:$I$76=G65)*('Gruppe 1'!$AW$52:$AW$76))&amp;":"&amp;SUMPRODUCT(('Gruppe 1'!$AB$52:$AB$76=F65)*('Gruppe 1'!$I$52:$I$76=G65)*('Gruppe 1'!$AT$52:$AT$76)),"")</f>
        <v/>
      </c>
    </row>
    <row r="66" spans="4:11" s="2" customFormat="1" x14ac:dyDescent="0.2">
      <c r="D66" s="2">
        <v>37</v>
      </c>
      <c r="E66" s="2" t="str">
        <f t="shared" si="15"/>
        <v>Mannschaft 6Mannschaft 8</v>
      </c>
      <c r="F66" s="2" t="str">
        <f>F9</f>
        <v>Mannschaft 6</v>
      </c>
      <c r="G66" s="2" t="str">
        <f>F11</f>
        <v>Mannschaft 8</v>
      </c>
      <c r="H66" s="2" t="str">
        <f>IF(SUMPRODUCT(('Gruppe 1'!$I$32:$I$51=F66)*('Gruppe 1'!$AB$32:$AB$51=G66)*(ISNUMBER('Gruppe 1'!$AW$32:$AW$51)))=1,SUMPRODUCT(('Gruppe 1'!$I$32:$I$51=F66)*('Gruppe 1'!$AB$32:$AB$51=G66)*('Gruppe 1'!$AT$32:$AT$51))&amp;":"&amp;SUMPRODUCT(('Gruppe 1'!$I$32:$I$51=F66)*('Gruppe 1'!$AB$32:$AB$51=G66)*('Gruppe 1'!$AW$32:$AW$51)),"")</f>
        <v/>
      </c>
      <c r="I66" s="2" t="str">
        <f>IF(SUMPRODUCT(('Gruppe 1'!$AB$32:$AB$51=F66)*('Gruppe 1'!$I$32:$I$51=G66)*(ISNUMBER('Gruppe 1'!$AW$32:$AW$51)))=1,SUMPRODUCT(('Gruppe 1'!$AB$32:$AB$51=F66)*('Gruppe 1'!$I$32:$I$51=G66)*('Gruppe 1'!$AW$32:$AW$51))&amp;":"&amp;SUMPRODUCT(('Gruppe 1'!$AB$32:$AB$51=F66)*('Gruppe 1'!$I$32:$I$51=G66)*('Gruppe 1'!$AT$32:$AT$51)),"")</f>
        <v/>
      </c>
      <c r="J66" s="2" t="str">
        <f>IF(SUMPRODUCT(('Gruppe 1'!$I$32:$I$51=F66)*('Gruppe 1'!$AB$32:$AB$51=G66)*(ISNUMBER('Gruppe 1'!$AW$32:$AW$51)))=1,SUMPRODUCT(('Gruppe 1'!$I$32:$I$51=F66)*('Gruppe 1'!$AB$32:$AB$51=G66)*('Gruppe 1'!$AT$32:$AT$51))&amp;":"&amp;SUMPRODUCT(('Gruppe 1'!$I$32:$I$51=F66)*('Gruppe 1'!$AB$32:$AB$51=G66)*('Gruppe 1'!$AW$32:$AW$51)),"")&amp;IF(SUMPRODUCT(('Gruppe 1'!$I$52:$I$76=F66)*('Gruppe 1'!$AB$52:$AB$76=G66)*(ISNUMBER('Gruppe 1'!$AW$52:$AW$76)))=1,SUMPRODUCT(('Gruppe 1'!$I$52:$I$76=F66)*('Gruppe 1'!$AB$52:$AB$76=G66)*('Gruppe 1'!$AT$52:$AT$76))&amp;":"&amp;SUMPRODUCT(('Gruppe 1'!$I$52:$I$76=F66)*('Gruppe 1'!$AB$52:$AB$76=G66)*('Gruppe 1'!$AW$52:$AW$76)),"")</f>
        <v/>
      </c>
      <c r="K66" s="2" t="str">
        <f>IF(SUMPRODUCT(('Gruppe 1'!$AB$32:$AB$51=F66)*('Gruppe 1'!$I$32:$I$51=G66)*(ISNUMBER('Gruppe 1'!$AW$32:$AW$51)))=1,SUMPRODUCT(('Gruppe 1'!$AB$32:$AB$51=F66)*('Gruppe 1'!$I$32:$I$51=G66)*('Gruppe 1'!$AW$32:$AW$51))&amp;":"&amp;SUMPRODUCT(('Gruppe 1'!$AB$32:$AB$51=F66)*('Gruppe 1'!$I$32:$I$51=G66)*('Gruppe 1'!$AT$32:$AT$51)),"")&amp;IF(SUMPRODUCT(('Gruppe 1'!$AB$52:$AB$76=F66)*('Gruppe 1'!$I$52:$I$76=G66)*(ISNUMBER('Gruppe 1'!$AW$52:$AW$76)))=1,SUMPRODUCT(('Gruppe 1'!$AB$52:$AB$76=F66)*('Gruppe 1'!$I$52:$I$76=G66)*('Gruppe 1'!$AW$52:$AW$76))&amp;":"&amp;SUMPRODUCT(('Gruppe 1'!$AB$52:$AB$76=F66)*('Gruppe 1'!$I$52:$I$76=G66)*('Gruppe 1'!$AT$52:$AT$76)),"")</f>
        <v/>
      </c>
    </row>
    <row r="67" spans="4:11" s="2" customFormat="1" x14ac:dyDescent="0.2">
      <c r="D67" s="2">
        <v>38</v>
      </c>
      <c r="E67" s="2" t="str">
        <f t="shared" si="15"/>
        <v>Mannschaft 6Mannschaft 9</v>
      </c>
      <c r="F67" s="2" t="str">
        <f>F9</f>
        <v>Mannschaft 6</v>
      </c>
      <c r="G67" s="2" t="str">
        <f>F12</f>
        <v>Mannschaft 9</v>
      </c>
      <c r="H67" s="2" t="str">
        <f>IF(SUMPRODUCT(('Gruppe 1'!$I$32:$I$51=F67)*('Gruppe 1'!$AB$32:$AB$51=G67)*(ISNUMBER('Gruppe 1'!$AW$32:$AW$51)))=1,SUMPRODUCT(('Gruppe 1'!$I$32:$I$51=F67)*('Gruppe 1'!$AB$32:$AB$51=G67)*('Gruppe 1'!$AT$32:$AT$51))&amp;":"&amp;SUMPRODUCT(('Gruppe 1'!$I$32:$I$51=F67)*('Gruppe 1'!$AB$32:$AB$51=G67)*('Gruppe 1'!$AW$32:$AW$51)),"")</f>
        <v/>
      </c>
      <c r="I67" s="2" t="str">
        <f>IF(SUMPRODUCT(('Gruppe 1'!$AB$32:$AB$51=F67)*('Gruppe 1'!$I$32:$I$51=G67)*(ISNUMBER('Gruppe 1'!$AW$32:$AW$51)))=1,SUMPRODUCT(('Gruppe 1'!$AB$32:$AB$51=F67)*('Gruppe 1'!$I$32:$I$51=G67)*('Gruppe 1'!$AW$32:$AW$51))&amp;":"&amp;SUMPRODUCT(('Gruppe 1'!$AB$32:$AB$51=F67)*('Gruppe 1'!$I$32:$I$51=G67)*('Gruppe 1'!$AT$32:$AT$51)),"")</f>
        <v/>
      </c>
      <c r="J67" s="2" t="str">
        <f>IF(SUMPRODUCT(('Gruppe 1'!$I$32:$I$51=F67)*('Gruppe 1'!$AB$32:$AB$51=G67)*(ISNUMBER('Gruppe 1'!$AW$32:$AW$51)))=1,SUMPRODUCT(('Gruppe 1'!$I$32:$I$51=F67)*('Gruppe 1'!$AB$32:$AB$51=G67)*('Gruppe 1'!$AT$32:$AT$51))&amp;":"&amp;SUMPRODUCT(('Gruppe 1'!$I$32:$I$51=F67)*('Gruppe 1'!$AB$32:$AB$51=G67)*('Gruppe 1'!$AW$32:$AW$51)),"")&amp;IF(SUMPRODUCT(('Gruppe 1'!$I$52:$I$76=F67)*('Gruppe 1'!$AB$52:$AB$76=G67)*(ISNUMBER('Gruppe 1'!$AW$52:$AW$76)))=1,SUMPRODUCT(('Gruppe 1'!$I$52:$I$76=F67)*('Gruppe 1'!$AB$52:$AB$76=G67)*('Gruppe 1'!$AT$52:$AT$76))&amp;":"&amp;SUMPRODUCT(('Gruppe 1'!$I$52:$I$76=F67)*('Gruppe 1'!$AB$52:$AB$76=G67)*('Gruppe 1'!$AW$52:$AW$76)),"")</f>
        <v/>
      </c>
      <c r="K67" s="2" t="str">
        <f>IF(SUMPRODUCT(('Gruppe 1'!$AB$32:$AB$51=F67)*('Gruppe 1'!$I$32:$I$51=G67)*(ISNUMBER('Gruppe 1'!$AW$32:$AW$51)))=1,SUMPRODUCT(('Gruppe 1'!$AB$32:$AB$51=F67)*('Gruppe 1'!$I$32:$I$51=G67)*('Gruppe 1'!$AW$32:$AW$51))&amp;":"&amp;SUMPRODUCT(('Gruppe 1'!$AB$32:$AB$51=F67)*('Gruppe 1'!$I$32:$I$51=G67)*('Gruppe 1'!$AT$32:$AT$51)),"")&amp;IF(SUMPRODUCT(('Gruppe 1'!$AB$52:$AB$76=F67)*('Gruppe 1'!$I$52:$I$76=G67)*(ISNUMBER('Gruppe 1'!$AW$52:$AW$76)))=1,SUMPRODUCT(('Gruppe 1'!$AB$52:$AB$76=F67)*('Gruppe 1'!$I$52:$I$76=G67)*('Gruppe 1'!$AW$52:$AW$76))&amp;":"&amp;SUMPRODUCT(('Gruppe 1'!$AB$52:$AB$76=F67)*('Gruppe 1'!$I$52:$I$76=G67)*('Gruppe 1'!$AT$52:$AT$76)),"")</f>
        <v/>
      </c>
    </row>
    <row r="68" spans="4:11" s="2" customFormat="1" x14ac:dyDescent="0.2">
      <c r="D68" s="2">
        <v>39</v>
      </c>
      <c r="E68" s="2" t="str">
        <f t="shared" si="15"/>
        <v>Mannschaft 6Mannschaft 10</v>
      </c>
      <c r="F68" s="2" t="str">
        <f>F9</f>
        <v>Mannschaft 6</v>
      </c>
      <c r="G68" s="2" t="str">
        <f>F13</f>
        <v>Mannschaft 10</v>
      </c>
      <c r="H68" s="2" t="str">
        <f>IF(SUMPRODUCT(('Gruppe 1'!$I$32:$I$51=F68)*('Gruppe 1'!$AB$32:$AB$51=G68)*(ISNUMBER('Gruppe 1'!$AW$32:$AW$51)))=1,SUMPRODUCT(('Gruppe 1'!$I$32:$I$51=F68)*('Gruppe 1'!$AB$32:$AB$51=G68)*('Gruppe 1'!$AT$32:$AT$51))&amp;":"&amp;SUMPRODUCT(('Gruppe 1'!$I$32:$I$51=F68)*('Gruppe 1'!$AB$32:$AB$51=G68)*('Gruppe 1'!$AW$32:$AW$51)),"")</f>
        <v/>
      </c>
      <c r="I68" s="2" t="str">
        <f>IF(SUMPRODUCT(('Gruppe 1'!$AB$32:$AB$51=F68)*('Gruppe 1'!$I$32:$I$51=G68)*(ISNUMBER('Gruppe 1'!$AW$32:$AW$51)))=1,SUMPRODUCT(('Gruppe 1'!$AB$32:$AB$51=F68)*('Gruppe 1'!$I$32:$I$51=G68)*('Gruppe 1'!$AW$32:$AW$51))&amp;":"&amp;SUMPRODUCT(('Gruppe 1'!$AB$32:$AB$51=F68)*('Gruppe 1'!$I$32:$I$51=G68)*('Gruppe 1'!$AT$32:$AT$51)),"")</f>
        <v/>
      </c>
      <c r="J68" s="2" t="str">
        <f>IF(SUMPRODUCT(('Gruppe 1'!$I$32:$I$51=F68)*('Gruppe 1'!$AB$32:$AB$51=G68)*(ISNUMBER('Gruppe 1'!$AW$32:$AW$51)))=1,SUMPRODUCT(('Gruppe 1'!$I$32:$I$51=F68)*('Gruppe 1'!$AB$32:$AB$51=G68)*('Gruppe 1'!$AT$32:$AT$51))&amp;":"&amp;SUMPRODUCT(('Gruppe 1'!$I$32:$I$51=F68)*('Gruppe 1'!$AB$32:$AB$51=G68)*('Gruppe 1'!$AW$32:$AW$51)),"")&amp;IF(SUMPRODUCT(('Gruppe 1'!$I$52:$I$76=F68)*('Gruppe 1'!$AB$52:$AB$76=G68)*(ISNUMBER('Gruppe 1'!$AW$52:$AW$76)))=1,SUMPRODUCT(('Gruppe 1'!$I$52:$I$76=F68)*('Gruppe 1'!$AB$52:$AB$76=G68)*('Gruppe 1'!$AT$52:$AT$76))&amp;":"&amp;SUMPRODUCT(('Gruppe 1'!$I$52:$I$76=F68)*('Gruppe 1'!$AB$52:$AB$76=G68)*('Gruppe 1'!$AW$52:$AW$76)),"")</f>
        <v/>
      </c>
      <c r="K68" s="2" t="str">
        <f>IF(SUMPRODUCT(('Gruppe 1'!$AB$32:$AB$51=F68)*('Gruppe 1'!$I$32:$I$51=G68)*(ISNUMBER('Gruppe 1'!$AW$32:$AW$51)))=1,SUMPRODUCT(('Gruppe 1'!$AB$32:$AB$51=F68)*('Gruppe 1'!$I$32:$I$51=G68)*('Gruppe 1'!$AW$32:$AW$51))&amp;":"&amp;SUMPRODUCT(('Gruppe 1'!$AB$32:$AB$51=F68)*('Gruppe 1'!$I$32:$I$51=G68)*('Gruppe 1'!$AT$32:$AT$51)),"")&amp;IF(SUMPRODUCT(('Gruppe 1'!$AB$52:$AB$76=F68)*('Gruppe 1'!$I$52:$I$76=G68)*(ISNUMBER('Gruppe 1'!$AW$52:$AW$76)))=1,SUMPRODUCT(('Gruppe 1'!$AB$52:$AB$76=F68)*('Gruppe 1'!$I$52:$I$76=G68)*('Gruppe 1'!$AW$52:$AW$76))&amp;":"&amp;SUMPRODUCT(('Gruppe 1'!$AB$52:$AB$76=F68)*('Gruppe 1'!$I$52:$I$76=G68)*('Gruppe 1'!$AT$52:$AT$76)),"")</f>
        <v/>
      </c>
    </row>
    <row r="69" spans="4:11" s="2" customFormat="1" x14ac:dyDescent="0.2">
      <c r="D69" s="2">
        <v>40</v>
      </c>
      <c r="E69" s="2" t="str">
        <f t="shared" si="15"/>
        <v>Mannschaft 7Mannschaft 8</v>
      </c>
      <c r="F69" s="2" t="str">
        <f>F10</f>
        <v>Mannschaft 7</v>
      </c>
      <c r="G69" s="2" t="str">
        <f>F11</f>
        <v>Mannschaft 8</v>
      </c>
      <c r="H69" s="2" t="str">
        <f>IF(SUMPRODUCT(('Gruppe 1'!$I$32:$I$51=F69)*('Gruppe 1'!$AB$32:$AB$51=G69)*(ISNUMBER('Gruppe 1'!$AW$32:$AW$51)))=1,SUMPRODUCT(('Gruppe 1'!$I$32:$I$51=F69)*('Gruppe 1'!$AB$32:$AB$51=G69)*('Gruppe 1'!$AT$32:$AT$51))&amp;":"&amp;SUMPRODUCT(('Gruppe 1'!$I$32:$I$51=F69)*('Gruppe 1'!$AB$32:$AB$51=G69)*('Gruppe 1'!$AW$32:$AW$51)),"")</f>
        <v/>
      </c>
      <c r="I69" s="2" t="str">
        <f>IF(SUMPRODUCT(('Gruppe 1'!$AB$32:$AB$51=F69)*('Gruppe 1'!$I$32:$I$51=G69)*(ISNUMBER('Gruppe 1'!$AW$32:$AW$51)))=1,SUMPRODUCT(('Gruppe 1'!$AB$32:$AB$51=F69)*('Gruppe 1'!$I$32:$I$51=G69)*('Gruppe 1'!$AW$32:$AW$51))&amp;":"&amp;SUMPRODUCT(('Gruppe 1'!$AB$32:$AB$51=F69)*('Gruppe 1'!$I$32:$I$51=G69)*('Gruppe 1'!$AT$32:$AT$51)),"")</f>
        <v/>
      </c>
      <c r="J69" s="2" t="str">
        <f>IF(SUMPRODUCT(('Gruppe 1'!$I$32:$I$51=F69)*('Gruppe 1'!$AB$32:$AB$51=G69)*(ISNUMBER('Gruppe 1'!$AW$32:$AW$51)))=1,SUMPRODUCT(('Gruppe 1'!$I$32:$I$51=F69)*('Gruppe 1'!$AB$32:$AB$51=G69)*('Gruppe 1'!$AT$32:$AT$51))&amp;":"&amp;SUMPRODUCT(('Gruppe 1'!$I$32:$I$51=F69)*('Gruppe 1'!$AB$32:$AB$51=G69)*('Gruppe 1'!$AW$32:$AW$51)),"")&amp;IF(SUMPRODUCT(('Gruppe 1'!$I$52:$I$76=F69)*('Gruppe 1'!$AB$52:$AB$76=G69)*(ISNUMBER('Gruppe 1'!$AW$52:$AW$76)))=1,SUMPRODUCT(('Gruppe 1'!$I$52:$I$76=F69)*('Gruppe 1'!$AB$52:$AB$76=G69)*('Gruppe 1'!$AT$52:$AT$76))&amp;":"&amp;SUMPRODUCT(('Gruppe 1'!$I$52:$I$76=F69)*('Gruppe 1'!$AB$52:$AB$76=G69)*('Gruppe 1'!$AW$52:$AW$76)),"")</f>
        <v/>
      </c>
      <c r="K69" s="2" t="str">
        <f>IF(SUMPRODUCT(('Gruppe 1'!$AB$32:$AB$51=F69)*('Gruppe 1'!$I$32:$I$51=G69)*(ISNUMBER('Gruppe 1'!$AW$32:$AW$51)))=1,SUMPRODUCT(('Gruppe 1'!$AB$32:$AB$51=F69)*('Gruppe 1'!$I$32:$I$51=G69)*('Gruppe 1'!$AW$32:$AW$51))&amp;":"&amp;SUMPRODUCT(('Gruppe 1'!$AB$32:$AB$51=F69)*('Gruppe 1'!$I$32:$I$51=G69)*('Gruppe 1'!$AT$32:$AT$51)),"")&amp;IF(SUMPRODUCT(('Gruppe 1'!$AB$52:$AB$76=F69)*('Gruppe 1'!$I$52:$I$76=G69)*(ISNUMBER('Gruppe 1'!$AW$52:$AW$76)))=1,SUMPRODUCT(('Gruppe 1'!$AB$52:$AB$76=F69)*('Gruppe 1'!$I$52:$I$76=G69)*('Gruppe 1'!$AW$52:$AW$76))&amp;":"&amp;SUMPRODUCT(('Gruppe 1'!$AB$52:$AB$76=F69)*('Gruppe 1'!$I$52:$I$76=G69)*('Gruppe 1'!$AT$52:$AT$76)),"")</f>
        <v/>
      </c>
    </row>
    <row r="70" spans="4:11" s="2" customFormat="1" x14ac:dyDescent="0.2">
      <c r="D70" s="2">
        <v>41</v>
      </c>
      <c r="E70" s="2" t="str">
        <f t="shared" si="15"/>
        <v>Mannschaft 7Mannschaft 9</v>
      </c>
      <c r="F70" s="2" t="str">
        <f>F10</f>
        <v>Mannschaft 7</v>
      </c>
      <c r="G70" s="2" t="str">
        <f>F12</f>
        <v>Mannschaft 9</v>
      </c>
      <c r="H70" s="2" t="str">
        <f>IF(SUMPRODUCT(('Gruppe 1'!$I$32:$I$51=F70)*('Gruppe 1'!$AB$32:$AB$51=G70)*(ISNUMBER('Gruppe 1'!$AW$32:$AW$51)))=1,SUMPRODUCT(('Gruppe 1'!$I$32:$I$51=F70)*('Gruppe 1'!$AB$32:$AB$51=G70)*('Gruppe 1'!$AT$32:$AT$51))&amp;":"&amp;SUMPRODUCT(('Gruppe 1'!$I$32:$I$51=F70)*('Gruppe 1'!$AB$32:$AB$51=G70)*('Gruppe 1'!$AW$32:$AW$51)),"")</f>
        <v/>
      </c>
      <c r="I70" s="2" t="str">
        <f>IF(SUMPRODUCT(('Gruppe 1'!$AB$32:$AB$51=F70)*('Gruppe 1'!$I$32:$I$51=G70)*(ISNUMBER('Gruppe 1'!$AW$32:$AW$51)))=1,SUMPRODUCT(('Gruppe 1'!$AB$32:$AB$51=F70)*('Gruppe 1'!$I$32:$I$51=G70)*('Gruppe 1'!$AW$32:$AW$51))&amp;":"&amp;SUMPRODUCT(('Gruppe 1'!$AB$32:$AB$51=F70)*('Gruppe 1'!$I$32:$I$51=G70)*('Gruppe 1'!$AT$32:$AT$51)),"")</f>
        <v/>
      </c>
      <c r="J70" s="2" t="str">
        <f>IF(SUMPRODUCT(('Gruppe 1'!$I$32:$I$51=F70)*('Gruppe 1'!$AB$32:$AB$51=G70)*(ISNUMBER('Gruppe 1'!$AW$32:$AW$51)))=1,SUMPRODUCT(('Gruppe 1'!$I$32:$I$51=F70)*('Gruppe 1'!$AB$32:$AB$51=G70)*('Gruppe 1'!$AT$32:$AT$51))&amp;":"&amp;SUMPRODUCT(('Gruppe 1'!$I$32:$I$51=F70)*('Gruppe 1'!$AB$32:$AB$51=G70)*('Gruppe 1'!$AW$32:$AW$51)),"")&amp;IF(SUMPRODUCT(('Gruppe 1'!$I$52:$I$76=F70)*('Gruppe 1'!$AB$52:$AB$76=G70)*(ISNUMBER('Gruppe 1'!$AW$52:$AW$76)))=1,SUMPRODUCT(('Gruppe 1'!$I$52:$I$76=F70)*('Gruppe 1'!$AB$52:$AB$76=G70)*('Gruppe 1'!$AT$52:$AT$76))&amp;":"&amp;SUMPRODUCT(('Gruppe 1'!$I$52:$I$76=F70)*('Gruppe 1'!$AB$52:$AB$76=G70)*('Gruppe 1'!$AW$52:$AW$76)),"")</f>
        <v/>
      </c>
      <c r="K70" s="2" t="str">
        <f>IF(SUMPRODUCT(('Gruppe 1'!$AB$32:$AB$51=F70)*('Gruppe 1'!$I$32:$I$51=G70)*(ISNUMBER('Gruppe 1'!$AW$32:$AW$51)))=1,SUMPRODUCT(('Gruppe 1'!$AB$32:$AB$51=F70)*('Gruppe 1'!$I$32:$I$51=G70)*('Gruppe 1'!$AW$32:$AW$51))&amp;":"&amp;SUMPRODUCT(('Gruppe 1'!$AB$32:$AB$51=F70)*('Gruppe 1'!$I$32:$I$51=G70)*('Gruppe 1'!$AT$32:$AT$51)),"")&amp;IF(SUMPRODUCT(('Gruppe 1'!$AB$52:$AB$76=F70)*('Gruppe 1'!$I$52:$I$76=G70)*(ISNUMBER('Gruppe 1'!$AW$52:$AW$76)))=1,SUMPRODUCT(('Gruppe 1'!$AB$52:$AB$76=F70)*('Gruppe 1'!$I$52:$I$76=G70)*('Gruppe 1'!$AW$52:$AW$76))&amp;":"&amp;SUMPRODUCT(('Gruppe 1'!$AB$52:$AB$76=F70)*('Gruppe 1'!$I$52:$I$76=G70)*('Gruppe 1'!$AT$52:$AT$76)),"")</f>
        <v/>
      </c>
    </row>
    <row r="71" spans="4:11" s="2" customFormat="1" x14ac:dyDescent="0.2">
      <c r="D71" s="2">
        <v>42</v>
      </c>
      <c r="E71" s="2" t="str">
        <f t="shared" si="15"/>
        <v>Mannschaft 7Mannschaft 10</v>
      </c>
      <c r="F71" s="2" t="str">
        <f>F10</f>
        <v>Mannschaft 7</v>
      </c>
      <c r="G71" s="2" t="str">
        <f>F13</f>
        <v>Mannschaft 10</v>
      </c>
      <c r="H71" s="2" t="str">
        <f>IF(SUMPRODUCT(('Gruppe 1'!$I$32:$I$51=F71)*('Gruppe 1'!$AB$32:$AB$51=G71)*(ISNUMBER('Gruppe 1'!$AW$32:$AW$51)))=1,SUMPRODUCT(('Gruppe 1'!$I$32:$I$51=F71)*('Gruppe 1'!$AB$32:$AB$51=G71)*('Gruppe 1'!$AT$32:$AT$51))&amp;":"&amp;SUMPRODUCT(('Gruppe 1'!$I$32:$I$51=F71)*('Gruppe 1'!$AB$32:$AB$51=G71)*('Gruppe 1'!$AW$32:$AW$51)),"")</f>
        <v/>
      </c>
      <c r="I71" s="2" t="str">
        <f>IF(SUMPRODUCT(('Gruppe 1'!$AB$32:$AB$51=F71)*('Gruppe 1'!$I$32:$I$51=G71)*(ISNUMBER('Gruppe 1'!$AW$32:$AW$51)))=1,SUMPRODUCT(('Gruppe 1'!$AB$32:$AB$51=F71)*('Gruppe 1'!$I$32:$I$51=G71)*('Gruppe 1'!$AW$32:$AW$51))&amp;":"&amp;SUMPRODUCT(('Gruppe 1'!$AB$32:$AB$51=F71)*('Gruppe 1'!$I$32:$I$51=G71)*('Gruppe 1'!$AT$32:$AT$51)),"")</f>
        <v/>
      </c>
      <c r="J71" s="2" t="str">
        <f>IF(SUMPRODUCT(('Gruppe 1'!$I$32:$I$51=F71)*('Gruppe 1'!$AB$32:$AB$51=G71)*(ISNUMBER('Gruppe 1'!$AW$32:$AW$51)))=1,SUMPRODUCT(('Gruppe 1'!$I$32:$I$51=F71)*('Gruppe 1'!$AB$32:$AB$51=G71)*('Gruppe 1'!$AT$32:$AT$51))&amp;":"&amp;SUMPRODUCT(('Gruppe 1'!$I$32:$I$51=F71)*('Gruppe 1'!$AB$32:$AB$51=G71)*('Gruppe 1'!$AW$32:$AW$51)),"")&amp;IF(SUMPRODUCT(('Gruppe 1'!$I$52:$I$76=F71)*('Gruppe 1'!$AB$52:$AB$76=G71)*(ISNUMBER('Gruppe 1'!$AW$52:$AW$76)))=1,SUMPRODUCT(('Gruppe 1'!$I$52:$I$76=F71)*('Gruppe 1'!$AB$52:$AB$76=G71)*('Gruppe 1'!$AT$52:$AT$76))&amp;":"&amp;SUMPRODUCT(('Gruppe 1'!$I$52:$I$76=F71)*('Gruppe 1'!$AB$52:$AB$76=G71)*('Gruppe 1'!$AW$52:$AW$76)),"")</f>
        <v/>
      </c>
      <c r="K71" s="2" t="str">
        <f>IF(SUMPRODUCT(('Gruppe 1'!$AB$32:$AB$51=F71)*('Gruppe 1'!$I$32:$I$51=G71)*(ISNUMBER('Gruppe 1'!$AW$32:$AW$51)))=1,SUMPRODUCT(('Gruppe 1'!$AB$32:$AB$51=F71)*('Gruppe 1'!$I$32:$I$51=G71)*('Gruppe 1'!$AW$32:$AW$51))&amp;":"&amp;SUMPRODUCT(('Gruppe 1'!$AB$32:$AB$51=F71)*('Gruppe 1'!$I$32:$I$51=G71)*('Gruppe 1'!$AT$32:$AT$51)),"")&amp;IF(SUMPRODUCT(('Gruppe 1'!$AB$52:$AB$76=F71)*('Gruppe 1'!$I$52:$I$76=G71)*(ISNUMBER('Gruppe 1'!$AW$52:$AW$76)))=1,SUMPRODUCT(('Gruppe 1'!$AB$52:$AB$76=F71)*('Gruppe 1'!$I$52:$I$76=G71)*('Gruppe 1'!$AW$52:$AW$76))&amp;":"&amp;SUMPRODUCT(('Gruppe 1'!$AB$52:$AB$76=F71)*('Gruppe 1'!$I$52:$I$76=G71)*('Gruppe 1'!$AT$52:$AT$76)),"")</f>
        <v/>
      </c>
    </row>
    <row r="72" spans="4:11" s="2" customFormat="1" x14ac:dyDescent="0.2">
      <c r="D72" s="2">
        <v>43</v>
      </c>
      <c r="E72" s="2" t="str">
        <f t="shared" si="15"/>
        <v>Mannschaft 8Mannschaft 9</v>
      </c>
      <c r="F72" s="2" t="str">
        <f>F11</f>
        <v>Mannschaft 8</v>
      </c>
      <c r="G72" s="2" t="str">
        <f>F12</f>
        <v>Mannschaft 9</v>
      </c>
      <c r="H72" s="2" t="str">
        <f>IF(SUMPRODUCT(('Gruppe 1'!$I$32:$I$51=F72)*('Gruppe 1'!$AB$32:$AB$51=G72)*(ISNUMBER('Gruppe 1'!$AW$32:$AW$51)))=1,SUMPRODUCT(('Gruppe 1'!$I$32:$I$51=F72)*('Gruppe 1'!$AB$32:$AB$51=G72)*('Gruppe 1'!$AT$32:$AT$51))&amp;":"&amp;SUMPRODUCT(('Gruppe 1'!$I$32:$I$51=F72)*('Gruppe 1'!$AB$32:$AB$51=G72)*('Gruppe 1'!$AW$32:$AW$51)),"")</f>
        <v/>
      </c>
      <c r="I72" s="2" t="str">
        <f>IF(SUMPRODUCT(('Gruppe 1'!$AB$32:$AB$51=F72)*('Gruppe 1'!$I$32:$I$51=G72)*(ISNUMBER('Gruppe 1'!$AW$32:$AW$51)))=1,SUMPRODUCT(('Gruppe 1'!$AB$32:$AB$51=F72)*('Gruppe 1'!$I$32:$I$51=G72)*('Gruppe 1'!$AW$32:$AW$51))&amp;":"&amp;SUMPRODUCT(('Gruppe 1'!$AB$32:$AB$51=F72)*('Gruppe 1'!$I$32:$I$51=G72)*('Gruppe 1'!$AT$32:$AT$51)),"")</f>
        <v/>
      </c>
      <c r="J72" s="2" t="str">
        <f>IF(SUMPRODUCT(('Gruppe 1'!$I$32:$I$51=F72)*('Gruppe 1'!$AB$32:$AB$51=G72)*(ISNUMBER('Gruppe 1'!$AW$32:$AW$51)))=1,SUMPRODUCT(('Gruppe 1'!$I$32:$I$51=F72)*('Gruppe 1'!$AB$32:$AB$51=G72)*('Gruppe 1'!$AT$32:$AT$51))&amp;":"&amp;SUMPRODUCT(('Gruppe 1'!$I$32:$I$51=F72)*('Gruppe 1'!$AB$32:$AB$51=G72)*('Gruppe 1'!$AW$32:$AW$51)),"")&amp;IF(SUMPRODUCT(('Gruppe 1'!$I$52:$I$76=F72)*('Gruppe 1'!$AB$52:$AB$76=G72)*(ISNUMBER('Gruppe 1'!$AW$52:$AW$76)))=1,SUMPRODUCT(('Gruppe 1'!$I$52:$I$76=F72)*('Gruppe 1'!$AB$52:$AB$76=G72)*('Gruppe 1'!$AT$52:$AT$76))&amp;":"&amp;SUMPRODUCT(('Gruppe 1'!$I$52:$I$76=F72)*('Gruppe 1'!$AB$52:$AB$76=G72)*('Gruppe 1'!$AW$52:$AW$76)),"")</f>
        <v/>
      </c>
      <c r="K72" s="2" t="str">
        <f>IF(SUMPRODUCT(('Gruppe 1'!$AB$32:$AB$51=F72)*('Gruppe 1'!$I$32:$I$51=G72)*(ISNUMBER('Gruppe 1'!$AW$32:$AW$51)))=1,SUMPRODUCT(('Gruppe 1'!$AB$32:$AB$51=F72)*('Gruppe 1'!$I$32:$I$51=G72)*('Gruppe 1'!$AW$32:$AW$51))&amp;":"&amp;SUMPRODUCT(('Gruppe 1'!$AB$32:$AB$51=F72)*('Gruppe 1'!$I$32:$I$51=G72)*('Gruppe 1'!$AT$32:$AT$51)),"")&amp;IF(SUMPRODUCT(('Gruppe 1'!$AB$52:$AB$76=F72)*('Gruppe 1'!$I$52:$I$76=G72)*(ISNUMBER('Gruppe 1'!$AW$52:$AW$76)))=1,SUMPRODUCT(('Gruppe 1'!$AB$52:$AB$76=F72)*('Gruppe 1'!$I$52:$I$76=G72)*('Gruppe 1'!$AW$52:$AW$76))&amp;":"&amp;SUMPRODUCT(('Gruppe 1'!$AB$52:$AB$76=F72)*('Gruppe 1'!$I$52:$I$76=G72)*('Gruppe 1'!$AT$52:$AT$76)),"")</f>
        <v/>
      </c>
    </row>
    <row r="73" spans="4:11" s="2" customFormat="1" x14ac:dyDescent="0.2">
      <c r="D73" s="2">
        <v>44</v>
      </c>
      <c r="E73" s="2" t="str">
        <f t="shared" si="15"/>
        <v>Mannschaft 8Mannschaft 10</v>
      </c>
      <c r="F73" s="2" t="str">
        <f>F11</f>
        <v>Mannschaft 8</v>
      </c>
      <c r="G73" s="2" t="str">
        <f>F13</f>
        <v>Mannschaft 10</v>
      </c>
      <c r="H73" s="2" t="str">
        <f>IF(SUMPRODUCT(('Gruppe 1'!$I$32:$I$51=F73)*('Gruppe 1'!$AB$32:$AB$51=G73)*(ISNUMBER('Gruppe 1'!$AW$32:$AW$51)))=1,SUMPRODUCT(('Gruppe 1'!$I$32:$I$51=F73)*('Gruppe 1'!$AB$32:$AB$51=G73)*('Gruppe 1'!$AT$32:$AT$51))&amp;":"&amp;SUMPRODUCT(('Gruppe 1'!$I$32:$I$51=F73)*('Gruppe 1'!$AB$32:$AB$51=G73)*('Gruppe 1'!$AW$32:$AW$51)),"")</f>
        <v/>
      </c>
      <c r="I73" s="2" t="str">
        <f>IF(SUMPRODUCT(('Gruppe 1'!$AB$32:$AB$51=F73)*('Gruppe 1'!$I$32:$I$51=G73)*(ISNUMBER('Gruppe 1'!$AW$32:$AW$51)))=1,SUMPRODUCT(('Gruppe 1'!$AB$32:$AB$51=F73)*('Gruppe 1'!$I$32:$I$51=G73)*('Gruppe 1'!$AW$32:$AW$51))&amp;":"&amp;SUMPRODUCT(('Gruppe 1'!$AB$32:$AB$51=F73)*('Gruppe 1'!$I$32:$I$51=G73)*('Gruppe 1'!$AT$32:$AT$51)),"")</f>
        <v/>
      </c>
      <c r="J73" s="2" t="str">
        <f>IF(SUMPRODUCT(('Gruppe 1'!$I$32:$I$51=F73)*('Gruppe 1'!$AB$32:$AB$51=G73)*(ISNUMBER('Gruppe 1'!$AW$32:$AW$51)))=1,SUMPRODUCT(('Gruppe 1'!$I$32:$I$51=F73)*('Gruppe 1'!$AB$32:$AB$51=G73)*('Gruppe 1'!$AT$32:$AT$51))&amp;":"&amp;SUMPRODUCT(('Gruppe 1'!$I$32:$I$51=F73)*('Gruppe 1'!$AB$32:$AB$51=G73)*('Gruppe 1'!$AW$32:$AW$51)),"")&amp;IF(SUMPRODUCT(('Gruppe 1'!$I$52:$I$76=F73)*('Gruppe 1'!$AB$52:$AB$76=G73)*(ISNUMBER('Gruppe 1'!$AW$52:$AW$76)))=1,SUMPRODUCT(('Gruppe 1'!$I$52:$I$76=F73)*('Gruppe 1'!$AB$52:$AB$76=G73)*('Gruppe 1'!$AT$52:$AT$76))&amp;":"&amp;SUMPRODUCT(('Gruppe 1'!$I$52:$I$76=F73)*('Gruppe 1'!$AB$52:$AB$76=G73)*('Gruppe 1'!$AW$52:$AW$76)),"")</f>
        <v/>
      </c>
      <c r="K73" s="2" t="str">
        <f>IF(SUMPRODUCT(('Gruppe 1'!$AB$32:$AB$51=F73)*('Gruppe 1'!$I$32:$I$51=G73)*(ISNUMBER('Gruppe 1'!$AW$32:$AW$51)))=1,SUMPRODUCT(('Gruppe 1'!$AB$32:$AB$51=F73)*('Gruppe 1'!$I$32:$I$51=G73)*('Gruppe 1'!$AW$32:$AW$51))&amp;":"&amp;SUMPRODUCT(('Gruppe 1'!$AB$32:$AB$51=F73)*('Gruppe 1'!$I$32:$I$51=G73)*('Gruppe 1'!$AT$32:$AT$51)),"")&amp;IF(SUMPRODUCT(('Gruppe 1'!$AB$52:$AB$76=F73)*('Gruppe 1'!$I$52:$I$76=G73)*(ISNUMBER('Gruppe 1'!$AW$52:$AW$76)))=1,SUMPRODUCT(('Gruppe 1'!$AB$52:$AB$76=F73)*('Gruppe 1'!$I$52:$I$76=G73)*('Gruppe 1'!$AW$52:$AW$76))&amp;":"&amp;SUMPRODUCT(('Gruppe 1'!$AB$52:$AB$76=F73)*('Gruppe 1'!$I$52:$I$76=G73)*('Gruppe 1'!$AT$52:$AT$76)),"")</f>
        <v/>
      </c>
    </row>
    <row r="74" spans="4:11" s="2" customFormat="1" x14ac:dyDescent="0.2">
      <c r="D74" s="2">
        <v>45</v>
      </c>
      <c r="E74" s="2" t="str">
        <f t="shared" si="15"/>
        <v>Mannschaft 9Mannschaft 10</v>
      </c>
      <c r="F74" s="2" t="str">
        <f>F12</f>
        <v>Mannschaft 9</v>
      </c>
      <c r="G74" s="2" t="str">
        <f>F13</f>
        <v>Mannschaft 10</v>
      </c>
      <c r="H74" s="2" t="str">
        <f>IF(SUMPRODUCT(('Gruppe 1'!$I$32:$I$51=F74)*('Gruppe 1'!$AB$32:$AB$51=G74)*(ISNUMBER('Gruppe 1'!$AW$32:$AW$51)))=1,SUMPRODUCT(('Gruppe 1'!$I$32:$I$51=F74)*('Gruppe 1'!$AB$32:$AB$51=G74)*('Gruppe 1'!$AT$32:$AT$51))&amp;":"&amp;SUMPRODUCT(('Gruppe 1'!$I$32:$I$51=F74)*('Gruppe 1'!$AB$32:$AB$51=G74)*('Gruppe 1'!$AW$32:$AW$51)),"")</f>
        <v/>
      </c>
      <c r="I74" s="2" t="str">
        <f>IF(SUMPRODUCT(('Gruppe 1'!$AB$32:$AB$51=F74)*('Gruppe 1'!$I$32:$I$51=G74)*(ISNUMBER('Gruppe 1'!$AW$32:$AW$51)))=1,SUMPRODUCT(('Gruppe 1'!$AB$32:$AB$51=F74)*('Gruppe 1'!$I$32:$I$51=G74)*('Gruppe 1'!$AW$32:$AW$51))&amp;":"&amp;SUMPRODUCT(('Gruppe 1'!$AB$32:$AB$51=F74)*('Gruppe 1'!$I$32:$I$51=G74)*('Gruppe 1'!$AT$32:$AT$51)),"")</f>
        <v/>
      </c>
      <c r="J74" s="2" t="str">
        <f>IF(SUMPRODUCT(('Gruppe 1'!$I$32:$I$51=F74)*('Gruppe 1'!$AB$32:$AB$51=G74)*(ISNUMBER('Gruppe 1'!$AW$32:$AW$51)))=1,SUMPRODUCT(('Gruppe 1'!$I$32:$I$51=F74)*('Gruppe 1'!$AB$32:$AB$51=G74)*('Gruppe 1'!$AT$32:$AT$51))&amp;":"&amp;SUMPRODUCT(('Gruppe 1'!$I$32:$I$51=F74)*('Gruppe 1'!$AB$32:$AB$51=G74)*('Gruppe 1'!$AW$32:$AW$51)),"")&amp;IF(SUMPRODUCT(('Gruppe 1'!$I$52:$I$76=F74)*('Gruppe 1'!$AB$52:$AB$76=G74)*(ISNUMBER('Gruppe 1'!$AW$52:$AW$76)))=1,SUMPRODUCT(('Gruppe 1'!$I$52:$I$76=F74)*('Gruppe 1'!$AB$52:$AB$76=G74)*('Gruppe 1'!$AT$52:$AT$76))&amp;":"&amp;SUMPRODUCT(('Gruppe 1'!$I$52:$I$76=F74)*('Gruppe 1'!$AB$52:$AB$76=G74)*('Gruppe 1'!$AW$52:$AW$76)),"")</f>
        <v/>
      </c>
      <c r="K74" s="2" t="str">
        <f>IF(SUMPRODUCT(('Gruppe 1'!$AB$32:$AB$51=F74)*('Gruppe 1'!$I$32:$I$51=G74)*(ISNUMBER('Gruppe 1'!$AW$32:$AW$51)))=1,SUMPRODUCT(('Gruppe 1'!$AB$32:$AB$51=F74)*('Gruppe 1'!$I$32:$I$51=G74)*('Gruppe 1'!$AW$32:$AW$51))&amp;":"&amp;SUMPRODUCT(('Gruppe 1'!$AB$32:$AB$51=F74)*('Gruppe 1'!$I$32:$I$51=G74)*('Gruppe 1'!$AT$32:$AT$51)),"")&amp;IF(SUMPRODUCT(('Gruppe 1'!$AB$52:$AB$76=F74)*('Gruppe 1'!$I$52:$I$76=G74)*(ISNUMBER('Gruppe 1'!$AW$52:$AW$76)))=1,SUMPRODUCT(('Gruppe 1'!$AB$52:$AB$76=F74)*('Gruppe 1'!$I$52:$I$76=G74)*('Gruppe 1'!$AW$52:$AW$76))&amp;":"&amp;SUMPRODUCT(('Gruppe 1'!$AB$52:$AB$76=F74)*('Gruppe 1'!$I$52:$I$76=G74)*('Gruppe 1'!$AT$52:$AT$76)),"")</f>
        <v/>
      </c>
    </row>
    <row r="75" spans="4:11" s="2" customFormat="1" x14ac:dyDescent="0.2">
      <c r="D75" s="2">
        <v>1</v>
      </c>
      <c r="E75" s="2" t="str">
        <f t="shared" si="15"/>
        <v>Mannschaft 2Mannschaft 1</v>
      </c>
      <c r="F75" s="2" t="str">
        <f t="shared" ref="F75:F119" si="16">G30</f>
        <v>Mannschaft 2</v>
      </c>
      <c r="G75" s="2" t="str">
        <f t="shared" ref="G75:G119" si="17">F30</f>
        <v>Mannschaft 1</v>
      </c>
      <c r="H75" s="2" t="str">
        <f>IF(SUMPRODUCT(('Gruppe 1'!$I$32:$I$51=F75)*('Gruppe 1'!$AB$32:$AB$51=G75)*(ISNUMBER('Gruppe 1'!$AW$32:$AW$51)))=1,SUMPRODUCT(('Gruppe 1'!$I$32:$I$51=F75)*('Gruppe 1'!$AB$32:$AB$51=G75)*('Gruppe 1'!$AT$32:$AT$51))&amp;":"&amp;SUMPRODUCT(('Gruppe 1'!$I$32:$I$51=F75)*('Gruppe 1'!$AB$32:$AB$51=G75)*('Gruppe 1'!$AW$32:$AW$51)),"")</f>
        <v/>
      </c>
      <c r="I75" s="2" t="str">
        <f>IF(SUMPRODUCT(('Gruppe 1'!$AB$32:$AB$51=F75)*('Gruppe 1'!$I$32:$I$51=G75)*(ISNUMBER('Gruppe 1'!$AW$32:$AW$51)))=1,SUMPRODUCT(('Gruppe 1'!$AB$32:$AB$51=F75)*('Gruppe 1'!$I$32:$I$51=G75)*('Gruppe 1'!$AW$32:$AW$51))&amp;":"&amp;SUMPRODUCT(('Gruppe 1'!$AB$32:$AB$51=F75)*('Gruppe 1'!$I$32:$I$51=G75)*('Gruppe 1'!$AT$32:$AT$51)),"")</f>
        <v/>
      </c>
      <c r="J75" s="2" t="str">
        <f>IF(SUMPRODUCT(('Gruppe 1'!$I$32:$I$51=F75)*('Gruppe 1'!$AB$32:$AB$51=G75)*(ISNUMBER('Gruppe 1'!$AW$32:$AW$51)))=1,SUMPRODUCT(('Gruppe 1'!$I$32:$I$51=F75)*('Gruppe 1'!$AB$32:$AB$51=G75)*('Gruppe 1'!$AT$32:$AT$51))&amp;":"&amp;SUMPRODUCT(('Gruppe 1'!$I$32:$I$51=F75)*('Gruppe 1'!$AB$32:$AB$51=G75)*('Gruppe 1'!$AW$32:$AW$51)),"")&amp;IF(SUMPRODUCT(('Gruppe 1'!$I$52:$I$76=F75)*('Gruppe 1'!$AB$52:$AB$76=G75)*(ISNUMBER('Gruppe 1'!$AW$52:$AW$76)))=1,SUMPRODUCT(('Gruppe 1'!$I$52:$I$76=F75)*('Gruppe 1'!$AB$52:$AB$76=G75)*('Gruppe 1'!$AT$52:$AT$76))&amp;":"&amp;SUMPRODUCT(('Gruppe 1'!$I$52:$I$76=F75)*('Gruppe 1'!$AB$52:$AB$76=G75)*('Gruppe 1'!$AW$52:$AW$76)),"")</f>
        <v/>
      </c>
      <c r="K75" s="2" t="str">
        <f>IF(SUMPRODUCT(('Gruppe 1'!$AB$32:$AB$51=F75)*('Gruppe 1'!$I$32:$I$51=G75)*(ISNUMBER('Gruppe 1'!$AW$32:$AW$51)))=1,SUMPRODUCT(('Gruppe 1'!$AB$32:$AB$51=F75)*('Gruppe 1'!$I$32:$I$51=G75)*('Gruppe 1'!$AW$32:$AW$51))&amp;":"&amp;SUMPRODUCT(('Gruppe 1'!$AB$32:$AB$51=F75)*('Gruppe 1'!$I$32:$I$51=G75)*('Gruppe 1'!$AT$32:$AT$51)),"")&amp;IF(SUMPRODUCT(('Gruppe 1'!$AB$52:$AB$76=F75)*('Gruppe 1'!$I$52:$I$76=G75)*(ISNUMBER('Gruppe 1'!$AW$52:$AW$76)))=1,SUMPRODUCT(('Gruppe 1'!$AB$52:$AB$76=F75)*('Gruppe 1'!$I$52:$I$76=G75)*('Gruppe 1'!$AW$52:$AW$76))&amp;":"&amp;SUMPRODUCT(('Gruppe 1'!$AB$52:$AB$76=F75)*('Gruppe 1'!$I$52:$I$76=G75)*('Gruppe 1'!$AT$52:$AT$76)),"")</f>
        <v/>
      </c>
    </row>
    <row r="76" spans="4:11" s="2" customFormat="1" x14ac:dyDescent="0.2">
      <c r="D76" s="2">
        <v>2</v>
      </c>
      <c r="E76" s="2" t="str">
        <f t="shared" si="15"/>
        <v>Mannschaft 3Mannschaft 1</v>
      </c>
      <c r="F76" s="2" t="str">
        <f t="shared" si="16"/>
        <v>Mannschaft 3</v>
      </c>
      <c r="G76" s="2" t="str">
        <f t="shared" si="17"/>
        <v>Mannschaft 1</v>
      </c>
      <c r="H76" s="2" t="str">
        <f>IF(SUMPRODUCT(('Gruppe 1'!$I$32:$I$51=F76)*('Gruppe 1'!$AB$32:$AB$51=G76)*(ISNUMBER('Gruppe 1'!$AW$32:$AW$51)))=1,SUMPRODUCT(('Gruppe 1'!$I$32:$I$51=F76)*('Gruppe 1'!$AB$32:$AB$51=G76)*('Gruppe 1'!$AT$32:$AT$51))&amp;":"&amp;SUMPRODUCT(('Gruppe 1'!$I$32:$I$51=F76)*('Gruppe 1'!$AB$32:$AB$51=G76)*('Gruppe 1'!$AW$32:$AW$51)),"")</f>
        <v/>
      </c>
      <c r="I76" s="2" t="str">
        <f>IF(SUMPRODUCT(('Gruppe 1'!$AB$32:$AB$51=F76)*('Gruppe 1'!$I$32:$I$51=G76)*(ISNUMBER('Gruppe 1'!$AW$32:$AW$51)))=1,SUMPRODUCT(('Gruppe 1'!$AB$32:$AB$51=F76)*('Gruppe 1'!$I$32:$I$51=G76)*('Gruppe 1'!$AW$32:$AW$51))&amp;":"&amp;SUMPRODUCT(('Gruppe 1'!$AB$32:$AB$51=F76)*('Gruppe 1'!$I$32:$I$51=G76)*('Gruppe 1'!$AT$32:$AT$51)),"")</f>
        <v/>
      </c>
      <c r="J76" s="2" t="str">
        <f>IF(SUMPRODUCT(('Gruppe 1'!$I$32:$I$51=F76)*('Gruppe 1'!$AB$32:$AB$51=G76)*(ISNUMBER('Gruppe 1'!$AW$32:$AW$51)))=1,SUMPRODUCT(('Gruppe 1'!$I$32:$I$51=F76)*('Gruppe 1'!$AB$32:$AB$51=G76)*('Gruppe 1'!$AT$32:$AT$51))&amp;":"&amp;SUMPRODUCT(('Gruppe 1'!$I$32:$I$51=F76)*('Gruppe 1'!$AB$32:$AB$51=G76)*('Gruppe 1'!$AW$32:$AW$51)),"")&amp;IF(SUMPRODUCT(('Gruppe 1'!$I$52:$I$76=F76)*('Gruppe 1'!$AB$52:$AB$76=G76)*(ISNUMBER('Gruppe 1'!$AW$52:$AW$76)))=1,SUMPRODUCT(('Gruppe 1'!$I$52:$I$76=F76)*('Gruppe 1'!$AB$52:$AB$76=G76)*('Gruppe 1'!$AT$52:$AT$76))&amp;":"&amp;SUMPRODUCT(('Gruppe 1'!$I$52:$I$76=F76)*('Gruppe 1'!$AB$52:$AB$76=G76)*('Gruppe 1'!$AW$52:$AW$76)),"")</f>
        <v/>
      </c>
      <c r="K76" s="2" t="str">
        <f>IF(SUMPRODUCT(('Gruppe 1'!$AB$32:$AB$51=F76)*('Gruppe 1'!$I$32:$I$51=G76)*(ISNUMBER('Gruppe 1'!$AW$32:$AW$51)))=1,SUMPRODUCT(('Gruppe 1'!$AB$32:$AB$51=F76)*('Gruppe 1'!$I$32:$I$51=G76)*('Gruppe 1'!$AW$32:$AW$51))&amp;":"&amp;SUMPRODUCT(('Gruppe 1'!$AB$32:$AB$51=F76)*('Gruppe 1'!$I$32:$I$51=G76)*('Gruppe 1'!$AT$32:$AT$51)),"")&amp;IF(SUMPRODUCT(('Gruppe 1'!$AB$52:$AB$76=F76)*('Gruppe 1'!$I$52:$I$76=G76)*(ISNUMBER('Gruppe 1'!$AW$52:$AW$76)))=1,SUMPRODUCT(('Gruppe 1'!$AB$52:$AB$76=F76)*('Gruppe 1'!$I$52:$I$76=G76)*('Gruppe 1'!$AW$52:$AW$76))&amp;":"&amp;SUMPRODUCT(('Gruppe 1'!$AB$52:$AB$76=F76)*('Gruppe 1'!$I$52:$I$76=G76)*('Gruppe 1'!$AT$52:$AT$76)),"")</f>
        <v/>
      </c>
    </row>
    <row r="77" spans="4:11" s="2" customFormat="1" x14ac:dyDescent="0.2">
      <c r="D77" s="2">
        <v>3</v>
      </c>
      <c r="E77" s="2" t="str">
        <f t="shared" si="15"/>
        <v>Mannschaft 4Mannschaft 1</v>
      </c>
      <c r="F77" s="2" t="str">
        <f t="shared" si="16"/>
        <v>Mannschaft 4</v>
      </c>
      <c r="G77" s="2" t="str">
        <f t="shared" si="17"/>
        <v>Mannschaft 1</v>
      </c>
      <c r="H77" s="2" t="str">
        <f>IF(SUMPRODUCT(('Gruppe 1'!$I$32:$I$51=F77)*('Gruppe 1'!$AB$32:$AB$51=G77)*(ISNUMBER('Gruppe 1'!$AW$32:$AW$51)))=1,SUMPRODUCT(('Gruppe 1'!$I$32:$I$51=F77)*('Gruppe 1'!$AB$32:$AB$51=G77)*('Gruppe 1'!$AT$32:$AT$51))&amp;":"&amp;SUMPRODUCT(('Gruppe 1'!$I$32:$I$51=F77)*('Gruppe 1'!$AB$32:$AB$51=G77)*('Gruppe 1'!$AW$32:$AW$51)),"")</f>
        <v/>
      </c>
      <c r="I77" s="2" t="str">
        <f>IF(SUMPRODUCT(('Gruppe 1'!$AB$32:$AB$51=F77)*('Gruppe 1'!$I$32:$I$51=G77)*(ISNUMBER('Gruppe 1'!$AW$32:$AW$51)))=1,SUMPRODUCT(('Gruppe 1'!$AB$32:$AB$51=F77)*('Gruppe 1'!$I$32:$I$51=G77)*('Gruppe 1'!$AW$32:$AW$51))&amp;":"&amp;SUMPRODUCT(('Gruppe 1'!$AB$32:$AB$51=F77)*('Gruppe 1'!$I$32:$I$51=G77)*('Gruppe 1'!$AT$32:$AT$51)),"")</f>
        <v/>
      </c>
      <c r="J77" s="2" t="str">
        <f>IF(SUMPRODUCT(('Gruppe 1'!$I$32:$I$51=F77)*('Gruppe 1'!$AB$32:$AB$51=G77)*(ISNUMBER('Gruppe 1'!$AW$32:$AW$51)))=1,SUMPRODUCT(('Gruppe 1'!$I$32:$I$51=F77)*('Gruppe 1'!$AB$32:$AB$51=G77)*('Gruppe 1'!$AT$32:$AT$51))&amp;":"&amp;SUMPRODUCT(('Gruppe 1'!$I$32:$I$51=F77)*('Gruppe 1'!$AB$32:$AB$51=G77)*('Gruppe 1'!$AW$32:$AW$51)),"")&amp;IF(SUMPRODUCT(('Gruppe 1'!$I$52:$I$76=F77)*('Gruppe 1'!$AB$52:$AB$76=G77)*(ISNUMBER('Gruppe 1'!$AW$52:$AW$76)))=1,SUMPRODUCT(('Gruppe 1'!$I$52:$I$76=F77)*('Gruppe 1'!$AB$52:$AB$76=G77)*('Gruppe 1'!$AT$52:$AT$76))&amp;":"&amp;SUMPRODUCT(('Gruppe 1'!$I$52:$I$76=F77)*('Gruppe 1'!$AB$52:$AB$76=G77)*('Gruppe 1'!$AW$52:$AW$76)),"")</f>
        <v/>
      </c>
      <c r="K77" s="2" t="str">
        <f>IF(SUMPRODUCT(('Gruppe 1'!$AB$32:$AB$51=F77)*('Gruppe 1'!$I$32:$I$51=G77)*(ISNUMBER('Gruppe 1'!$AW$32:$AW$51)))=1,SUMPRODUCT(('Gruppe 1'!$AB$32:$AB$51=F77)*('Gruppe 1'!$I$32:$I$51=G77)*('Gruppe 1'!$AW$32:$AW$51))&amp;":"&amp;SUMPRODUCT(('Gruppe 1'!$AB$32:$AB$51=F77)*('Gruppe 1'!$I$32:$I$51=G77)*('Gruppe 1'!$AT$32:$AT$51)),"")&amp;IF(SUMPRODUCT(('Gruppe 1'!$AB$52:$AB$76=F77)*('Gruppe 1'!$I$52:$I$76=G77)*(ISNUMBER('Gruppe 1'!$AW$52:$AW$76)))=1,SUMPRODUCT(('Gruppe 1'!$AB$52:$AB$76=F77)*('Gruppe 1'!$I$52:$I$76=G77)*('Gruppe 1'!$AW$52:$AW$76))&amp;":"&amp;SUMPRODUCT(('Gruppe 1'!$AB$52:$AB$76=F77)*('Gruppe 1'!$I$52:$I$76=G77)*('Gruppe 1'!$AT$52:$AT$76)),"")</f>
        <v/>
      </c>
    </row>
    <row r="78" spans="4:11" s="2" customFormat="1" x14ac:dyDescent="0.2">
      <c r="D78" s="2">
        <v>4</v>
      </c>
      <c r="E78" s="2" t="str">
        <f t="shared" si="15"/>
        <v>Mannschaft 5Mannschaft 1</v>
      </c>
      <c r="F78" s="2" t="str">
        <f t="shared" si="16"/>
        <v>Mannschaft 5</v>
      </c>
      <c r="G78" s="2" t="str">
        <f t="shared" si="17"/>
        <v>Mannschaft 1</v>
      </c>
      <c r="H78" s="2" t="str">
        <f>IF(SUMPRODUCT(('Gruppe 1'!$I$32:$I$51=F78)*('Gruppe 1'!$AB$32:$AB$51=G78)*(ISNUMBER('Gruppe 1'!$AW$32:$AW$51)))=1,SUMPRODUCT(('Gruppe 1'!$I$32:$I$51=F78)*('Gruppe 1'!$AB$32:$AB$51=G78)*('Gruppe 1'!$AT$32:$AT$51))&amp;":"&amp;SUMPRODUCT(('Gruppe 1'!$I$32:$I$51=F78)*('Gruppe 1'!$AB$32:$AB$51=G78)*('Gruppe 1'!$AW$32:$AW$51)),"")</f>
        <v/>
      </c>
      <c r="I78" s="2" t="str">
        <f>IF(SUMPRODUCT(('Gruppe 1'!$AB$32:$AB$51=F78)*('Gruppe 1'!$I$32:$I$51=G78)*(ISNUMBER('Gruppe 1'!$AW$32:$AW$51)))=1,SUMPRODUCT(('Gruppe 1'!$AB$32:$AB$51=F78)*('Gruppe 1'!$I$32:$I$51=G78)*('Gruppe 1'!$AW$32:$AW$51))&amp;":"&amp;SUMPRODUCT(('Gruppe 1'!$AB$32:$AB$51=F78)*('Gruppe 1'!$I$32:$I$51=G78)*('Gruppe 1'!$AT$32:$AT$51)),"")</f>
        <v/>
      </c>
      <c r="J78" s="2" t="str">
        <f>IF(SUMPRODUCT(('Gruppe 1'!$I$32:$I$51=F78)*('Gruppe 1'!$AB$32:$AB$51=G78)*(ISNUMBER('Gruppe 1'!$AW$32:$AW$51)))=1,SUMPRODUCT(('Gruppe 1'!$I$32:$I$51=F78)*('Gruppe 1'!$AB$32:$AB$51=G78)*('Gruppe 1'!$AT$32:$AT$51))&amp;":"&amp;SUMPRODUCT(('Gruppe 1'!$I$32:$I$51=F78)*('Gruppe 1'!$AB$32:$AB$51=G78)*('Gruppe 1'!$AW$32:$AW$51)),"")&amp;IF(SUMPRODUCT(('Gruppe 1'!$I$52:$I$76=F78)*('Gruppe 1'!$AB$52:$AB$76=G78)*(ISNUMBER('Gruppe 1'!$AW$52:$AW$76)))=1,SUMPRODUCT(('Gruppe 1'!$I$52:$I$76=F78)*('Gruppe 1'!$AB$52:$AB$76=G78)*('Gruppe 1'!$AT$52:$AT$76))&amp;":"&amp;SUMPRODUCT(('Gruppe 1'!$I$52:$I$76=F78)*('Gruppe 1'!$AB$52:$AB$76=G78)*('Gruppe 1'!$AW$52:$AW$76)),"")</f>
        <v/>
      </c>
      <c r="K78" s="2" t="str">
        <f>IF(SUMPRODUCT(('Gruppe 1'!$AB$32:$AB$51=F78)*('Gruppe 1'!$I$32:$I$51=G78)*(ISNUMBER('Gruppe 1'!$AW$32:$AW$51)))=1,SUMPRODUCT(('Gruppe 1'!$AB$32:$AB$51=F78)*('Gruppe 1'!$I$32:$I$51=G78)*('Gruppe 1'!$AW$32:$AW$51))&amp;":"&amp;SUMPRODUCT(('Gruppe 1'!$AB$32:$AB$51=F78)*('Gruppe 1'!$I$32:$I$51=G78)*('Gruppe 1'!$AT$32:$AT$51)),"")&amp;IF(SUMPRODUCT(('Gruppe 1'!$AB$52:$AB$76=F78)*('Gruppe 1'!$I$52:$I$76=G78)*(ISNUMBER('Gruppe 1'!$AW$52:$AW$76)))=1,SUMPRODUCT(('Gruppe 1'!$AB$52:$AB$76=F78)*('Gruppe 1'!$I$52:$I$76=G78)*('Gruppe 1'!$AW$52:$AW$76))&amp;":"&amp;SUMPRODUCT(('Gruppe 1'!$AB$52:$AB$76=F78)*('Gruppe 1'!$I$52:$I$76=G78)*('Gruppe 1'!$AT$52:$AT$76)),"")</f>
        <v/>
      </c>
    </row>
    <row r="79" spans="4:11" s="2" customFormat="1" x14ac:dyDescent="0.2">
      <c r="D79" s="2">
        <v>5</v>
      </c>
      <c r="E79" s="2" t="str">
        <f t="shared" si="15"/>
        <v>Mannschaft 6Mannschaft 1</v>
      </c>
      <c r="F79" s="2" t="str">
        <f t="shared" si="16"/>
        <v>Mannschaft 6</v>
      </c>
      <c r="G79" s="2" t="str">
        <f t="shared" si="17"/>
        <v>Mannschaft 1</v>
      </c>
      <c r="H79" s="2" t="str">
        <f>IF(SUMPRODUCT(('Gruppe 1'!$I$32:$I$51=F79)*('Gruppe 1'!$AB$32:$AB$51=G79)*(ISNUMBER('Gruppe 1'!$AW$32:$AW$51)))=1,SUMPRODUCT(('Gruppe 1'!$I$32:$I$51=F79)*('Gruppe 1'!$AB$32:$AB$51=G79)*('Gruppe 1'!$AT$32:$AT$51))&amp;":"&amp;SUMPRODUCT(('Gruppe 1'!$I$32:$I$51=F79)*('Gruppe 1'!$AB$32:$AB$51=G79)*('Gruppe 1'!$AW$32:$AW$51)),"")</f>
        <v/>
      </c>
      <c r="I79" s="2" t="str">
        <f>IF(SUMPRODUCT(('Gruppe 1'!$AB$32:$AB$51=F79)*('Gruppe 1'!$I$32:$I$51=G79)*(ISNUMBER('Gruppe 1'!$AW$32:$AW$51)))=1,SUMPRODUCT(('Gruppe 1'!$AB$32:$AB$51=F79)*('Gruppe 1'!$I$32:$I$51=G79)*('Gruppe 1'!$AW$32:$AW$51))&amp;":"&amp;SUMPRODUCT(('Gruppe 1'!$AB$32:$AB$51=F79)*('Gruppe 1'!$I$32:$I$51=G79)*('Gruppe 1'!$AT$32:$AT$51)),"")</f>
        <v/>
      </c>
      <c r="J79" s="2" t="str">
        <f>IF(SUMPRODUCT(('Gruppe 1'!$I$32:$I$51=F79)*('Gruppe 1'!$AB$32:$AB$51=G79)*(ISNUMBER('Gruppe 1'!$AW$32:$AW$51)))=1,SUMPRODUCT(('Gruppe 1'!$I$32:$I$51=F79)*('Gruppe 1'!$AB$32:$AB$51=G79)*('Gruppe 1'!$AT$32:$AT$51))&amp;":"&amp;SUMPRODUCT(('Gruppe 1'!$I$32:$I$51=F79)*('Gruppe 1'!$AB$32:$AB$51=G79)*('Gruppe 1'!$AW$32:$AW$51)),"")&amp;IF(SUMPRODUCT(('Gruppe 1'!$I$52:$I$76=F79)*('Gruppe 1'!$AB$52:$AB$76=G79)*(ISNUMBER('Gruppe 1'!$AW$52:$AW$76)))=1,SUMPRODUCT(('Gruppe 1'!$I$52:$I$76=F79)*('Gruppe 1'!$AB$52:$AB$76=G79)*('Gruppe 1'!$AT$52:$AT$76))&amp;":"&amp;SUMPRODUCT(('Gruppe 1'!$I$52:$I$76=F79)*('Gruppe 1'!$AB$52:$AB$76=G79)*('Gruppe 1'!$AW$52:$AW$76)),"")</f>
        <v/>
      </c>
      <c r="K79" s="2" t="str">
        <f>IF(SUMPRODUCT(('Gruppe 1'!$AB$32:$AB$51=F79)*('Gruppe 1'!$I$32:$I$51=G79)*(ISNUMBER('Gruppe 1'!$AW$32:$AW$51)))=1,SUMPRODUCT(('Gruppe 1'!$AB$32:$AB$51=F79)*('Gruppe 1'!$I$32:$I$51=G79)*('Gruppe 1'!$AW$32:$AW$51))&amp;":"&amp;SUMPRODUCT(('Gruppe 1'!$AB$32:$AB$51=F79)*('Gruppe 1'!$I$32:$I$51=G79)*('Gruppe 1'!$AT$32:$AT$51)),"")&amp;IF(SUMPRODUCT(('Gruppe 1'!$AB$52:$AB$76=F79)*('Gruppe 1'!$I$52:$I$76=G79)*(ISNUMBER('Gruppe 1'!$AW$52:$AW$76)))=1,SUMPRODUCT(('Gruppe 1'!$AB$52:$AB$76=F79)*('Gruppe 1'!$I$52:$I$76=G79)*('Gruppe 1'!$AW$52:$AW$76))&amp;":"&amp;SUMPRODUCT(('Gruppe 1'!$AB$52:$AB$76=F79)*('Gruppe 1'!$I$52:$I$76=G79)*('Gruppe 1'!$AT$52:$AT$76)),"")</f>
        <v/>
      </c>
    </row>
    <row r="80" spans="4:11" s="2" customFormat="1" x14ac:dyDescent="0.2">
      <c r="D80" s="2">
        <v>6</v>
      </c>
      <c r="E80" s="2" t="str">
        <f t="shared" si="15"/>
        <v>Mannschaft 7Mannschaft 1</v>
      </c>
      <c r="F80" s="2" t="str">
        <f t="shared" si="16"/>
        <v>Mannschaft 7</v>
      </c>
      <c r="G80" s="2" t="str">
        <f t="shared" si="17"/>
        <v>Mannschaft 1</v>
      </c>
      <c r="H80" s="2" t="str">
        <f>IF(SUMPRODUCT(('Gruppe 1'!$I$32:$I$51=F80)*('Gruppe 1'!$AB$32:$AB$51=G80)*(ISNUMBER('Gruppe 1'!$AW$32:$AW$51)))=1,SUMPRODUCT(('Gruppe 1'!$I$32:$I$51=F80)*('Gruppe 1'!$AB$32:$AB$51=G80)*('Gruppe 1'!$AT$32:$AT$51))&amp;":"&amp;SUMPRODUCT(('Gruppe 1'!$I$32:$I$51=F80)*('Gruppe 1'!$AB$32:$AB$51=G80)*('Gruppe 1'!$AW$32:$AW$51)),"")</f>
        <v/>
      </c>
      <c r="I80" s="2" t="str">
        <f>IF(SUMPRODUCT(('Gruppe 1'!$AB$32:$AB$51=F80)*('Gruppe 1'!$I$32:$I$51=G80)*(ISNUMBER('Gruppe 1'!$AW$32:$AW$51)))=1,SUMPRODUCT(('Gruppe 1'!$AB$32:$AB$51=F80)*('Gruppe 1'!$I$32:$I$51=G80)*('Gruppe 1'!$AW$32:$AW$51))&amp;":"&amp;SUMPRODUCT(('Gruppe 1'!$AB$32:$AB$51=F80)*('Gruppe 1'!$I$32:$I$51=G80)*('Gruppe 1'!$AT$32:$AT$51)),"")</f>
        <v/>
      </c>
      <c r="J80" s="2" t="str">
        <f>IF(SUMPRODUCT(('Gruppe 1'!$I$32:$I$51=F80)*('Gruppe 1'!$AB$32:$AB$51=G80)*(ISNUMBER('Gruppe 1'!$AW$32:$AW$51)))=1,SUMPRODUCT(('Gruppe 1'!$I$32:$I$51=F80)*('Gruppe 1'!$AB$32:$AB$51=G80)*('Gruppe 1'!$AT$32:$AT$51))&amp;":"&amp;SUMPRODUCT(('Gruppe 1'!$I$32:$I$51=F80)*('Gruppe 1'!$AB$32:$AB$51=G80)*('Gruppe 1'!$AW$32:$AW$51)),"")&amp;IF(SUMPRODUCT(('Gruppe 1'!$I$52:$I$76=F80)*('Gruppe 1'!$AB$52:$AB$76=G80)*(ISNUMBER('Gruppe 1'!$AW$52:$AW$76)))=1,SUMPRODUCT(('Gruppe 1'!$I$52:$I$76=F80)*('Gruppe 1'!$AB$52:$AB$76=G80)*('Gruppe 1'!$AT$52:$AT$76))&amp;":"&amp;SUMPRODUCT(('Gruppe 1'!$I$52:$I$76=F80)*('Gruppe 1'!$AB$52:$AB$76=G80)*('Gruppe 1'!$AW$52:$AW$76)),"")</f>
        <v/>
      </c>
      <c r="K80" s="2" t="str">
        <f>IF(SUMPRODUCT(('Gruppe 1'!$AB$32:$AB$51=F80)*('Gruppe 1'!$I$32:$I$51=G80)*(ISNUMBER('Gruppe 1'!$AW$32:$AW$51)))=1,SUMPRODUCT(('Gruppe 1'!$AB$32:$AB$51=F80)*('Gruppe 1'!$I$32:$I$51=G80)*('Gruppe 1'!$AW$32:$AW$51))&amp;":"&amp;SUMPRODUCT(('Gruppe 1'!$AB$32:$AB$51=F80)*('Gruppe 1'!$I$32:$I$51=G80)*('Gruppe 1'!$AT$32:$AT$51)),"")&amp;IF(SUMPRODUCT(('Gruppe 1'!$AB$52:$AB$76=F80)*('Gruppe 1'!$I$52:$I$76=G80)*(ISNUMBER('Gruppe 1'!$AW$52:$AW$76)))=1,SUMPRODUCT(('Gruppe 1'!$AB$52:$AB$76=F80)*('Gruppe 1'!$I$52:$I$76=G80)*('Gruppe 1'!$AW$52:$AW$76))&amp;":"&amp;SUMPRODUCT(('Gruppe 1'!$AB$52:$AB$76=F80)*('Gruppe 1'!$I$52:$I$76=G80)*('Gruppe 1'!$AT$52:$AT$76)),"")</f>
        <v/>
      </c>
    </row>
    <row r="81" spans="4:11" s="2" customFormat="1" x14ac:dyDescent="0.2">
      <c r="D81" s="2">
        <v>7</v>
      </c>
      <c r="E81" s="2" t="str">
        <f t="shared" si="15"/>
        <v>Mannschaft 8Mannschaft 1</v>
      </c>
      <c r="F81" s="2" t="str">
        <f t="shared" si="16"/>
        <v>Mannschaft 8</v>
      </c>
      <c r="G81" s="2" t="str">
        <f t="shared" si="17"/>
        <v>Mannschaft 1</v>
      </c>
      <c r="H81" s="2" t="str">
        <f>IF(SUMPRODUCT(('Gruppe 1'!$I$32:$I$51=F81)*('Gruppe 1'!$AB$32:$AB$51=G81)*(ISNUMBER('Gruppe 1'!$AW$32:$AW$51)))=1,SUMPRODUCT(('Gruppe 1'!$I$32:$I$51=F81)*('Gruppe 1'!$AB$32:$AB$51=G81)*('Gruppe 1'!$AT$32:$AT$51))&amp;":"&amp;SUMPRODUCT(('Gruppe 1'!$I$32:$I$51=F81)*('Gruppe 1'!$AB$32:$AB$51=G81)*('Gruppe 1'!$AW$32:$AW$51)),"")</f>
        <v/>
      </c>
      <c r="I81" s="2" t="str">
        <f>IF(SUMPRODUCT(('Gruppe 1'!$AB$32:$AB$51=F81)*('Gruppe 1'!$I$32:$I$51=G81)*(ISNUMBER('Gruppe 1'!$AW$32:$AW$51)))=1,SUMPRODUCT(('Gruppe 1'!$AB$32:$AB$51=F81)*('Gruppe 1'!$I$32:$I$51=G81)*('Gruppe 1'!$AW$32:$AW$51))&amp;":"&amp;SUMPRODUCT(('Gruppe 1'!$AB$32:$AB$51=F81)*('Gruppe 1'!$I$32:$I$51=G81)*('Gruppe 1'!$AT$32:$AT$51)),"")</f>
        <v/>
      </c>
      <c r="J81" s="2" t="str">
        <f>IF(SUMPRODUCT(('Gruppe 1'!$I$32:$I$51=F81)*('Gruppe 1'!$AB$32:$AB$51=G81)*(ISNUMBER('Gruppe 1'!$AW$32:$AW$51)))=1,SUMPRODUCT(('Gruppe 1'!$I$32:$I$51=F81)*('Gruppe 1'!$AB$32:$AB$51=G81)*('Gruppe 1'!$AT$32:$AT$51))&amp;":"&amp;SUMPRODUCT(('Gruppe 1'!$I$32:$I$51=F81)*('Gruppe 1'!$AB$32:$AB$51=G81)*('Gruppe 1'!$AW$32:$AW$51)),"")&amp;IF(SUMPRODUCT(('Gruppe 1'!$I$52:$I$76=F81)*('Gruppe 1'!$AB$52:$AB$76=G81)*(ISNUMBER('Gruppe 1'!$AW$52:$AW$76)))=1,SUMPRODUCT(('Gruppe 1'!$I$52:$I$76=F81)*('Gruppe 1'!$AB$52:$AB$76=G81)*('Gruppe 1'!$AT$52:$AT$76))&amp;":"&amp;SUMPRODUCT(('Gruppe 1'!$I$52:$I$76=F81)*('Gruppe 1'!$AB$52:$AB$76=G81)*('Gruppe 1'!$AW$52:$AW$76)),"")</f>
        <v/>
      </c>
      <c r="K81" s="2" t="str">
        <f>IF(SUMPRODUCT(('Gruppe 1'!$AB$32:$AB$51=F81)*('Gruppe 1'!$I$32:$I$51=G81)*(ISNUMBER('Gruppe 1'!$AW$32:$AW$51)))=1,SUMPRODUCT(('Gruppe 1'!$AB$32:$AB$51=F81)*('Gruppe 1'!$I$32:$I$51=G81)*('Gruppe 1'!$AW$32:$AW$51))&amp;":"&amp;SUMPRODUCT(('Gruppe 1'!$AB$32:$AB$51=F81)*('Gruppe 1'!$I$32:$I$51=G81)*('Gruppe 1'!$AT$32:$AT$51)),"")&amp;IF(SUMPRODUCT(('Gruppe 1'!$AB$52:$AB$76=F81)*('Gruppe 1'!$I$52:$I$76=G81)*(ISNUMBER('Gruppe 1'!$AW$52:$AW$76)))=1,SUMPRODUCT(('Gruppe 1'!$AB$52:$AB$76=F81)*('Gruppe 1'!$I$52:$I$76=G81)*('Gruppe 1'!$AW$52:$AW$76))&amp;":"&amp;SUMPRODUCT(('Gruppe 1'!$AB$52:$AB$76=F81)*('Gruppe 1'!$I$52:$I$76=G81)*('Gruppe 1'!$AT$52:$AT$76)),"")</f>
        <v/>
      </c>
    </row>
    <row r="82" spans="4:11" s="2" customFormat="1" x14ac:dyDescent="0.2">
      <c r="D82" s="2">
        <v>8</v>
      </c>
      <c r="E82" s="2" t="str">
        <f t="shared" si="15"/>
        <v>Mannschaft 9Mannschaft 1</v>
      </c>
      <c r="F82" s="2" t="str">
        <f t="shared" si="16"/>
        <v>Mannschaft 9</v>
      </c>
      <c r="G82" s="2" t="str">
        <f t="shared" si="17"/>
        <v>Mannschaft 1</v>
      </c>
      <c r="H82" s="2" t="str">
        <f>IF(SUMPRODUCT(('Gruppe 1'!$I$32:$I$51=F82)*('Gruppe 1'!$AB$32:$AB$51=G82)*(ISNUMBER('Gruppe 1'!$AW$32:$AW$51)))=1,SUMPRODUCT(('Gruppe 1'!$I$32:$I$51=F82)*('Gruppe 1'!$AB$32:$AB$51=G82)*('Gruppe 1'!$AT$32:$AT$51))&amp;":"&amp;SUMPRODUCT(('Gruppe 1'!$I$32:$I$51=F82)*('Gruppe 1'!$AB$32:$AB$51=G82)*('Gruppe 1'!$AW$32:$AW$51)),"")</f>
        <v/>
      </c>
      <c r="I82" s="2" t="str">
        <f>IF(SUMPRODUCT(('Gruppe 1'!$AB$32:$AB$51=F82)*('Gruppe 1'!$I$32:$I$51=G82)*(ISNUMBER('Gruppe 1'!$AW$32:$AW$51)))=1,SUMPRODUCT(('Gruppe 1'!$AB$32:$AB$51=F82)*('Gruppe 1'!$I$32:$I$51=G82)*('Gruppe 1'!$AW$32:$AW$51))&amp;":"&amp;SUMPRODUCT(('Gruppe 1'!$AB$32:$AB$51=F82)*('Gruppe 1'!$I$32:$I$51=G82)*('Gruppe 1'!$AT$32:$AT$51)),"")</f>
        <v/>
      </c>
      <c r="J82" s="2" t="str">
        <f>IF(SUMPRODUCT(('Gruppe 1'!$I$32:$I$51=F82)*('Gruppe 1'!$AB$32:$AB$51=G82)*(ISNUMBER('Gruppe 1'!$AW$32:$AW$51)))=1,SUMPRODUCT(('Gruppe 1'!$I$32:$I$51=F82)*('Gruppe 1'!$AB$32:$AB$51=G82)*('Gruppe 1'!$AT$32:$AT$51))&amp;":"&amp;SUMPRODUCT(('Gruppe 1'!$I$32:$I$51=F82)*('Gruppe 1'!$AB$32:$AB$51=G82)*('Gruppe 1'!$AW$32:$AW$51)),"")&amp;IF(SUMPRODUCT(('Gruppe 1'!$I$52:$I$76=F82)*('Gruppe 1'!$AB$52:$AB$76=G82)*(ISNUMBER('Gruppe 1'!$AW$52:$AW$76)))=1,SUMPRODUCT(('Gruppe 1'!$I$52:$I$76=F82)*('Gruppe 1'!$AB$52:$AB$76=G82)*('Gruppe 1'!$AT$52:$AT$76))&amp;":"&amp;SUMPRODUCT(('Gruppe 1'!$I$52:$I$76=F82)*('Gruppe 1'!$AB$52:$AB$76=G82)*('Gruppe 1'!$AW$52:$AW$76)),"")</f>
        <v/>
      </c>
      <c r="K82" s="2" t="str">
        <f>IF(SUMPRODUCT(('Gruppe 1'!$AB$32:$AB$51=F82)*('Gruppe 1'!$I$32:$I$51=G82)*(ISNUMBER('Gruppe 1'!$AW$32:$AW$51)))=1,SUMPRODUCT(('Gruppe 1'!$AB$32:$AB$51=F82)*('Gruppe 1'!$I$32:$I$51=G82)*('Gruppe 1'!$AW$32:$AW$51))&amp;":"&amp;SUMPRODUCT(('Gruppe 1'!$AB$32:$AB$51=F82)*('Gruppe 1'!$I$32:$I$51=G82)*('Gruppe 1'!$AT$32:$AT$51)),"")&amp;IF(SUMPRODUCT(('Gruppe 1'!$AB$52:$AB$76=F82)*('Gruppe 1'!$I$52:$I$76=G82)*(ISNUMBER('Gruppe 1'!$AW$52:$AW$76)))=1,SUMPRODUCT(('Gruppe 1'!$AB$52:$AB$76=F82)*('Gruppe 1'!$I$52:$I$76=G82)*('Gruppe 1'!$AW$52:$AW$76))&amp;":"&amp;SUMPRODUCT(('Gruppe 1'!$AB$52:$AB$76=F82)*('Gruppe 1'!$I$52:$I$76=G82)*('Gruppe 1'!$AT$52:$AT$76)),"")</f>
        <v/>
      </c>
    </row>
    <row r="83" spans="4:11" s="2" customFormat="1" x14ac:dyDescent="0.2">
      <c r="D83" s="2">
        <v>9</v>
      </c>
      <c r="E83" s="2" t="str">
        <f t="shared" si="15"/>
        <v>Mannschaft 10Mannschaft 1</v>
      </c>
      <c r="F83" s="2" t="str">
        <f t="shared" si="16"/>
        <v>Mannschaft 10</v>
      </c>
      <c r="G83" s="2" t="str">
        <f t="shared" si="17"/>
        <v>Mannschaft 1</v>
      </c>
      <c r="H83" s="2" t="str">
        <f>IF(SUMPRODUCT(('Gruppe 1'!$I$32:$I$51=F83)*('Gruppe 1'!$AB$32:$AB$51=G83)*(ISNUMBER('Gruppe 1'!$AW$32:$AW$51)))=1,SUMPRODUCT(('Gruppe 1'!$I$32:$I$51=F83)*('Gruppe 1'!$AB$32:$AB$51=G83)*('Gruppe 1'!$AT$32:$AT$51))&amp;":"&amp;SUMPRODUCT(('Gruppe 1'!$I$32:$I$51=F83)*('Gruppe 1'!$AB$32:$AB$51=G83)*('Gruppe 1'!$AW$32:$AW$51)),"")</f>
        <v/>
      </c>
      <c r="I83" s="2" t="str">
        <f>IF(SUMPRODUCT(('Gruppe 1'!$AB$32:$AB$51=F83)*('Gruppe 1'!$I$32:$I$51=G83)*(ISNUMBER('Gruppe 1'!$AW$32:$AW$51)))=1,SUMPRODUCT(('Gruppe 1'!$AB$32:$AB$51=F83)*('Gruppe 1'!$I$32:$I$51=G83)*('Gruppe 1'!$AW$32:$AW$51))&amp;":"&amp;SUMPRODUCT(('Gruppe 1'!$AB$32:$AB$51=F83)*('Gruppe 1'!$I$32:$I$51=G83)*('Gruppe 1'!$AT$32:$AT$51)),"")</f>
        <v/>
      </c>
      <c r="J83" s="2" t="str">
        <f>IF(SUMPRODUCT(('Gruppe 1'!$I$32:$I$51=F83)*('Gruppe 1'!$AB$32:$AB$51=G83)*(ISNUMBER('Gruppe 1'!$AW$32:$AW$51)))=1,SUMPRODUCT(('Gruppe 1'!$I$32:$I$51=F83)*('Gruppe 1'!$AB$32:$AB$51=G83)*('Gruppe 1'!$AT$32:$AT$51))&amp;":"&amp;SUMPRODUCT(('Gruppe 1'!$I$32:$I$51=F83)*('Gruppe 1'!$AB$32:$AB$51=G83)*('Gruppe 1'!$AW$32:$AW$51)),"")&amp;IF(SUMPRODUCT(('Gruppe 1'!$I$52:$I$76=F83)*('Gruppe 1'!$AB$52:$AB$76=G83)*(ISNUMBER('Gruppe 1'!$AW$52:$AW$76)))=1,SUMPRODUCT(('Gruppe 1'!$I$52:$I$76=F83)*('Gruppe 1'!$AB$52:$AB$76=G83)*('Gruppe 1'!$AT$52:$AT$76))&amp;":"&amp;SUMPRODUCT(('Gruppe 1'!$I$52:$I$76=F83)*('Gruppe 1'!$AB$52:$AB$76=G83)*('Gruppe 1'!$AW$52:$AW$76)),"")</f>
        <v/>
      </c>
      <c r="K83" s="2" t="str">
        <f>IF(SUMPRODUCT(('Gruppe 1'!$AB$32:$AB$51=F83)*('Gruppe 1'!$I$32:$I$51=G83)*(ISNUMBER('Gruppe 1'!$AW$32:$AW$51)))=1,SUMPRODUCT(('Gruppe 1'!$AB$32:$AB$51=F83)*('Gruppe 1'!$I$32:$I$51=G83)*('Gruppe 1'!$AW$32:$AW$51))&amp;":"&amp;SUMPRODUCT(('Gruppe 1'!$AB$32:$AB$51=F83)*('Gruppe 1'!$I$32:$I$51=G83)*('Gruppe 1'!$AT$32:$AT$51)),"")&amp;IF(SUMPRODUCT(('Gruppe 1'!$AB$52:$AB$76=F83)*('Gruppe 1'!$I$52:$I$76=G83)*(ISNUMBER('Gruppe 1'!$AW$52:$AW$76)))=1,SUMPRODUCT(('Gruppe 1'!$AB$52:$AB$76=F83)*('Gruppe 1'!$I$52:$I$76=G83)*('Gruppe 1'!$AW$52:$AW$76))&amp;":"&amp;SUMPRODUCT(('Gruppe 1'!$AB$52:$AB$76=F83)*('Gruppe 1'!$I$52:$I$76=G83)*('Gruppe 1'!$AT$52:$AT$76)),"")</f>
        <v/>
      </c>
    </row>
    <row r="84" spans="4:11" s="2" customFormat="1" x14ac:dyDescent="0.2">
      <c r="D84" s="2">
        <v>10</v>
      </c>
      <c r="E84" s="2" t="str">
        <f t="shared" si="15"/>
        <v>Mannschaft 3Mannschaft 2</v>
      </c>
      <c r="F84" s="2" t="str">
        <f t="shared" si="16"/>
        <v>Mannschaft 3</v>
      </c>
      <c r="G84" s="2" t="str">
        <f t="shared" si="17"/>
        <v>Mannschaft 2</v>
      </c>
      <c r="H84" s="2" t="str">
        <f>IF(SUMPRODUCT(('Gruppe 1'!$I$32:$I$51=F84)*('Gruppe 1'!$AB$32:$AB$51=G84)*(ISNUMBER('Gruppe 1'!$AW$32:$AW$51)))=1,SUMPRODUCT(('Gruppe 1'!$I$32:$I$51=F84)*('Gruppe 1'!$AB$32:$AB$51=G84)*('Gruppe 1'!$AT$32:$AT$51))&amp;":"&amp;SUMPRODUCT(('Gruppe 1'!$I$32:$I$51=F84)*('Gruppe 1'!$AB$32:$AB$51=G84)*('Gruppe 1'!$AW$32:$AW$51)),"")</f>
        <v/>
      </c>
      <c r="I84" s="2" t="str">
        <f>IF(SUMPRODUCT(('Gruppe 1'!$AB$32:$AB$51=F84)*('Gruppe 1'!$I$32:$I$51=G84)*(ISNUMBER('Gruppe 1'!$AW$32:$AW$51)))=1,SUMPRODUCT(('Gruppe 1'!$AB$32:$AB$51=F84)*('Gruppe 1'!$I$32:$I$51=G84)*('Gruppe 1'!$AW$32:$AW$51))&amp;":"&amp;SUMPRODUCT(('Gruppe 1'!$AB$32:$AB$51=F84)*('Gruppe 1'!$I$32:$I$51=G84)*('Gruppe 1'!$AT$32:$AT$51)),"")</f>
        <v/>
      </c>
      <c r="J84" s="2" t="str">
        <f>IF(SUMPRODUCT(('Gruppe 1'!$I$32:$I$51=F84)*('Gruppe 1'!$AB$32:$AB$51=G84)*(ISNUMBER('Gruppe 1'!$AW$32:$AW$51)))=1,SUMPRODUCT(('Gruppe 1'!$I$32:$I$51=F84)*('Gruppe 1'!$AB$32:$AB$51=G84)*('Gruppe 1'!$AT$32:$AT$51))&amp;":"&amp;SUMPRODUCT(('Gruppe 1'!$I$32:$I$51=F84)*('Gruppe 1'!$AB$32:$AB$51=G84)*('Gruppe 1'!$AW$32:$AW$51)),"")&amp;IF(SUMPRODUCT(('Gruppe 1'!$I$52:$I$76=F84)*('Gruppe 1'!$AB$52:$AB$76=G84)*(ISNUMBER('Gruppe 1'!$AW$52:$AW$76)))=1,SUMPRODUCT(('Gruppe 1'!$I$52:$I$76=F84)*('Gruppe 1'!$AB$52:$AB$76=G84)*('Gruppe 1'!$AT$52:$AT$76))&amp;":"&amp;SUMPRODUCT(('Gruppe 1'!$I$52:$I$76=F84)*('Gruppe 1'!$AB$52:$AB$76=G84)*('Gruppe 1'!$AW$52:$AW$76)),"")</f>
        <v/>
      </c>
      <c r="K84" s="2" t="str">
        <f>IF(SUMPRODUCT(('Gruppe 1'!$AB$32:$AB$51=F84)*('Gruppe 1'!$I$32:$I$51=G84)*(ISNUMBER('Gruppe 1'!$AW$32:$AW$51)))=1,SUMPRODUCT(('Gruppe 1'!$AB$32:$AB$51=F84)*('Gruppe 1'!$I$32:$I$51=G84)*('Gruppe 1'!$AW$32:$AW$51))&amp;":"&amp;SUMPRODUCT(('Gruppe 1'!$AB$32:$AB$51=F84)*('Gruppe 1'!$I$32:$I$51=G84)*('Gruppe 1'!$AT$32:$AT$51)),"")&amp;IF(SUMPRODUCT(('Gruppe 1'!$AB$52:$AB$76=F84)*('Gruppe 1'!$I$52:$I$76=G84)*(ISNUMBER('Gruppe 1'!$AW$52:$AW$76)))=1,SUMPRODUCT(('Gruppe 1'!$AB$52:$AB$76=F84)*('Gruppe 1'!$I$52:$I$76=G84)*('Gruppe 1'!$AW$52:$AW$76))&amp;":"&amp;SUMPRODUCT(('Gruppe 1'!$AB$52:$AB$76=F84)*('Gruppe 1'!$I$52:$I$76=G84)*('Gruppe 1'!$AT$52:$AT$76)),"")</f>
        <v/>
      </c>
    </row>
    <row r="85" spans="4:11" s="2" customFormat="1" x14ac:dyDescent="0.2">
      <c r="D85" s="2">
        <v>11</v>
      </c>
      <c r="E85" s="2" t="str">
        <f t="shared" si="15"/>
        <v>Mannschaft 4Mannschaft 2</v>
      </c>
      <c r="F85" s="2" t="str">
        <f t="shared" si="16"/>
        <v>Mannschaft 4</v>
      </c>
      <c r="G85" s="2" t="str">
        <f t="shared" si="17"/>
        <v>Mannschaft 2</v>
      </c>
      <c r="H85" s="2" t="str">
        <f>IF(SUMPRODUCT(('Gruppe 1'!$I$32:$I$51=F85)*('Gruppe 1'!$AB$32:$AB$51=G85)*(ISNUMBER('Gruppe 1'!$AW$32:$AW$51)))=1,SUMPRODUCT(('Gruppe 1'!$I$32:$I$51=F85)*('Gruppe 1'!$AB$32:$AB$51=G85)*('Gruppe 1'!$AT$32:$AT$51))&amp;":"&amp;SUMPRODUCT(('Gruppe 1'!$I$32:$I$51=F85)*('Gruppe 1'!$AB$32:$AB$51=G85)*('Gruppe 1'!$AW$32:$AW$51)),"")</f>
        <v/>
      </c>
      <c r="I85" s="2" t="str">
        <f>IF(SUMPRODUCT(('Gruppe 1'!$AB$32:$AB$51=F85)*('Gruppe 1'!$I$32:$I$51=G85)*(ISNUMBER('Gruppe 1'!$AW$32:$AW$51)))=1,SUMPRODUCT(('Gruppe 1'!$AB$32:$AB$51=F85)*('Gruppe 1'!$I$32:$I$51=G85)*('Gruppe 1'!$AW$32:$AW$51))&amp;":"&amp;SUMPRODUCT(('Gruppe 1'!$AB$32:$AB$51=F85)*('Gruppe 1'!$I$32:$I$51=G85)*('Gruppe 1'!$AT$32:$AT$51)),"")</f>
        <v/>
      </c>
      <c r="J85" s="2" t="str">
        <f>IF(SUMPRODUCT(('Gruppe 1'!$I$32:$I$51=F85)*('Gruppe 1'!$AB$32:$AB$51=G85)*(ISNUMBER('Gruppe 1'!$AW$32:$AW$51)))=1,SUMPRODUCT(('Gruppe 1'!$I$32:$I$51=F85)*('Gruppe 1'!$AB$32:$AB$51=G85)*('Gruppe 1'!$AT$32:$AT$51))&amp;":"&amp;SUMPRODUCT(('Gruppe 1'!$I$32:$I$51=F85)*('Gruppe 1'!$AB$32:$AB$51=G85)*('Gruppe 1'!$AW$32:$AW$51)),"")&amp;IF(SUMPRODUCT(('Gruppe 1'!$I$52:$I$76=F85)*('Gruppe 1'!$AB$52:$AB$76=G85)*(ISNUMBER('Gruppe 1'!$AW$52:$AW$76)))=1,SUMPRODUCT(('Gruppe 1'!$I$52:$I$76=F85)*('Gruppe 1'!$AB$52:$AB$76=G85)*('Gruppe 1'!$AT$52:$AT$76))&amp;":"&amp;SUMPRODUCT(('Gruppe 1'!$I$52:$I$76=F85)*('Gruppe 1'!$AB$52:$AB$76=G85)*('Gruppe 1'!$AW$52:$AW$76)),"")</f>
        <v/>
      </c>
      <c r="K85" s="2" t="str">
        <f>IF(SUMPRODUCT(('Gruppe 1'!$AB$32:$AB$51=F85)*('Gruppe 1'!$I$32:$I$51=G85)*(ISNUMBER('Gruppe 1'!$AW$32:$AW$51)))=1,SUMPRODUCT(('Gruppe 1'!$AB$32:$AB$51=F85)*('Gruppe 1'!$I$32:$I$51=G85)*('Gruppe 1'!$AW$32:$AW$51))&amp;":"&amp;SUMPRODUCT(('Gruppe 1'!$AB$32:$AB$51=F85)*('Gruppe 1'!$I$32:$I$51=G85)*('Gruppe 1'!$AT$32:$AT$51)),"")&amp;IF(SUMPRODUCT(('Gruppe 1'!$AB$52:$AB$76=F85)*('Gruppe 1'!$I$52:$I$76=G85)*(ISNUMBER('Gruppe 1'!$AW$52:$AW$76)))=1,SUMPRODUCT(('Gruppe 1'!$AB$52:$AB$76=F85)*('Gruppe 1'!$I$52:$I$76=G85)*('Gruppe 1'!$AW$52:$AW$76))&amp;":"&amp;SUMPRODUCT(('Gruppe 1'!$AB$52:$AB$76=F85)*('Gruppe 1'!$I$52:$I$76=G85)*('Gruppe 1'!$AT$52:$AT$76)),"")</f>
        <v/>
      </c>
    </row>
    <row r="86" spans="4:11" s="2" customFormat="1" x14ac:dyDescent="0.2">
      <c r="D86" s="2">
        <v>12</v>
      </c>
      <c r="E86" s="2" t="str">
        <f t="shared" si="15"/>
        <v>Mannschaft 5Mannschaft 2</v>
      </c>
      <c r="F86" s="2" t="str">
        <f t="shared" si="16"/>
        <v>Mannschaft 5</v>
      </c>
      <c r="G86" s="2" t="str">
        <f t="shared" si="17"/>
        <v>Mannschaft 2</v>
      </c>
      <c r="H86" s="2" t="str">
        <f>IF(SUMPRODUCT(('Gruppe 1'!$I$32:$I$51=F86)*('Gruppe 1'!$AB$32:$AB$51=G86)*(ISNUMBER('Gruppe 1'!$AW$32:$AW$51)))=1,SUMPRODUCT(('Gruppe 1'!$I$32:$I$51=F86)*('Gruppe 1'!$AB$32:$AB$51=G86)*('Gruppe 1'!$AT$32:$AT$51))&amp;":"&amp;SUMPRODUCT(('Gruppe 1'!$I$32:$I$51=F86)*('Gruppe 1'!$AB$32:$AB$51=G86)*('Gruppe 1'!$AW$32:$AW$51)),"")</f>
        <v/>
      </c>
      <c r="I86" s="2" t="str">
        <f>IF(SUMPRODUCT(('Gruppe 1'!$AB$32:$AB$51=F86)*('Gruppe 1'!$I$32:$I$51=G86)*(ISNUMBER('Gruppe 1'!$AW$32:$AW$51)))=1,SUMPRODUCT(('Gruppe 1'!$AB$32:$AB$51=F86)*('Gruppe 1'!$I$32:$I$51=G86)*('Gruppe 1'!$AW$32:$AW$51))&amp;":"&amp;SUMPRODUCT(('Gruppe 1'!$AB$32:$AB$51=F86)*('Gruppe 1'!$I$32:$I$51=G86)*('Gruppe 1'!$AT$32:$AT$51)),"")</f>
        <v/>
      </c>
      <c r="J86" s="2" t="str">
        <f>IF(SUMPRODUCT(('Gruppe 1'!$I$32:$I$51=F86)*('Gruppe 1'!$AB$32:$AB$51=G86)*(ISNUMBER('Gruppe 1'!$AW$32:$AW$51)))=1,SUMPRODUCT(('Gruppe 1'!$I$32:$I$51=F86)*('Gruppe 1'!$AB$32:$AB$51=G86)*('Gruppe 1'!$AT$32:$AT$51))&amp;":"&amp;SUMPRODUCT(('Gruppe 1'!$I$32:$I$51=F86)*('Gruppe 1'!$AB$32:$AB$51=G86)*('Gruppe 1'!$AW$32:$AW$51)),"")&amp;IF(SUMPRODUCT(('Gruppe 1'!$I$52:$I$76=F86)*('Gruppe 1'!$AB$52:$AB$76=G86)*(ISNUMBER('Gruppe 1'!$AW$52:$AW$76)))=1,SUMPRODUCT(('Gruppe 1'!$I$52:$I$76=F86)*('Gruppe 1'!$AB$52:$AB$76=G86)*('Gruppe 1'!$AT$52:$AT$76))&amp;":"&amp;SUMPRODUCT(('Gruppe 1'!$I$52:$I$76=F86)*('Gruppe 1'!$AB$52:$AB$76=G86)*('Gruppe 1'!$AW$52:$AW$76)),"")</f>
        <v/>
      </c>
      <c r="K86" s="2" t="str">
        <f>IF(SUMPRODUCT(('Gruppe 1'!$AB$32:$AB$51=F86)*('Gruppe 1'!$I$32:$I$51=G86)*(ISNUMBER('Gruppe 1'!$AW$32:$AW$51)))=1,SUMPRODUCT(('Gruppe 1'!$AB$32:$AB$51=F86)*('Gruppe 1'!$I$32:$I$51=G86)*('Gruppe 1'!$AW$32:$AW$51))&amp;":"&amp;SUMPRODUCT(('Gruppe 1'!$AB$32:$AB$51=F86)*('Gruppe 1'!$I$32:$I$51=G86)*('Gruppe 1'!$AT$32:$AT$51)),"")&amp;IF(SUMPRODUCT(('Gruppe 1'!$AB$52:$AB$76=F86)*('Gruppe 1'!$I$52:$I$76=G86)*(ISNUMBER('Gruppe 1'!$AW$52:$AW$76)))=1,SUMPRODUCT(('Gruppe 1'!$AB$52:$AB$76=F86)*('Gruppe 1'!$I$52:$I$76=G86)*('Gruppe 1'!$AW$52:$AW$76))&amp;":"&amp;SUMPRODUCT(('Gruppe 1'!$AB$52:$AB$76=F86)*('Gruppe 1'!$I$52:$I$76=G86)*('Gruppe 1'!$AT$52:$AT$76)),"")</f>
        <v/>
      </c>
    </row>
    <row r="87" spans="4:11" s="2" customFormat="1" x14ac:dyDescent="0.2">
      <c r="D87" s="2">
        <v>13</v>
      </c>
      <c r="E87" s="2" t="str">
        <f t="shared" si="15"/>
        <v>Mannschaft 6Mannschaft 2</v>
      </c>
      <c r="F87" s="2" t="str">
        <f t="shared" si="16"/>
        <v>Mannschaft 6</v>
      </c>
      <c r="G87" s="2" t="str">
        <f t="shared" si="17"/>
        <v>Mannschaft 2</v>
      </c>
      <c r="H87" s="2" t="str">
        <f>IF(SUMPRODUCT(('Gruppe 1'!$I$32:$I$51=F87)*('Gruppe 1'!$AB$32:$AB$51=G87)*(ISNUMBER('Gruppe 1'!$AW$32:$AW$51)))=1,SUMPRODUCT(('Gruppe 1'!$I$32:$I$51=F87)*('Gruppe 1'!$AB$32:$AB$51=G87)*('Gruppe 1'!$AT$32:$AT$51))&amp;":"&amp;SUMPRODUCT(('Gruppe 1'!$I$32:$I$51=F87)*('Gruppe 1'!$AB$32:$AB$51=G87)*('Gruppe 1'!$AW$32:$AW$51)),"")</f>
        <v/>
      </c>
      <c r="I87" s="2" t="str">
        <f>IF(SUMPRODUCT(('Gruppe 1'!$AB$32:$AB$51=F87)*('Gruppe 1'!$I$32:$I$51=G87)*(ISNUMBER('Gruppe 1'!$AW$32:$AW$51)))=1,SUMPRODUCT(('Gruppe 1'!$AB$32:$AB$51=F87)*('Gruppe 1'!$I$32:$I$51=G87)*('Gruppe 1'!$AW$32:$AW$51))&amp;":"&amp;SUMPRODUCT(('Gruppe 1'!$AB$32:$AB$51=F87)*('Gruppe 1'!$I$32:$I$51=G87)*('Gruppe 1'!$AT$32:$AT$51)),"")</f>
        <v/>
      </c>
      <c r="J87" s="2" t="str">
        <f>IF(SUMPRODUCT(('Gruppe 1'!$I$32:$I$51=F87)*('Gruppe 1'!$AB$32:$AB$51=G87)*(ISNUMBER('Gruppe 1'!$AW$32:$AW$51)))=1,SUMPRODUCT(('Gruppe 1'!$I$32:$I$51=F87)*('Gruppe 1'!$AB$32:$AB$51=G87)*('Gruppe 1'!$AT$32:$AT$51))&amp;":"&amp;SUMPRODUCT(('Gruppe 1'!$I$32:$I$51=F87)*('Gruppe 1'!$AB$32:$AB$51=G87)*('Gruppe 1'!$AW$32:$AW$51)),"")&amp;IF(SUMPRODUCT(('Gruppe 1'!$I$52:$I$76=F87)*('Gruppe 1'!$AB$52:$AB$76=G87)*(ISNUMBER('Gruppe 1'!$AW$52:$AW$76)))=1,SUMPRODUCT(('Gruppe 1'!$I$52:$I$76=F87)*('Gruppe 1'!$AB$52:$AB$76=G87)*('Gruppe 1'!$AT$52:$AT$76))&amp;":"&amp;SUMPRODUCT(('Gruppe 1'!$I$52:$I$76=F87)*('Gruppe 1'!$AB$52:$AB$76=G87)*('Gruppe 1'!$AW$52:$AW$76)),"")</f>
        <v/>
      </c>
      <c r="K87" s="2" t="str">
        <f>IF(SUMPRODUCT(('Gruppe 1'!$AB$32:$AB$51=F87)*('Gruppe 1'!$I$32:$I$51=G87)*(ISNUMBER('Gruppe 1'!$AW$32:$AW$51)))=1,SUMPRODUCT(('Gruppe 1'!$AB$32:$AB$51=F87)*('Gruppe 1'!$I$32:$I$51=G87)*('Gruppe 1'!$AW$32:$AW$51))&amp;":"&amp;SUMPRODUCT(('Gruppe 1'!$AB$32:$AB$51=F87)*('Gruppe 1'!$I$32:$I$51=G87)*('Gruppe 1'!$AT$32:$AT$51)),"")&amp;IF(SUMPRODUCT(('Gruppe 1'!$AB$52:$AB$76=F87)*('Gruppe 1'!$I$52:$I$76=G87)*(ISNUMBER('Gruppe 1'!$AW$52:$AW$76)))=1,SUMPRODUCT(('Gruppe 1'!$AB$52:$AB$76=F87)*('Gruppe 1'!$I$52:$I$76=G87)*('Gruppe 1'!$AW$52:$AW$76))&amp;":"&amp;SUMPRODUCT(('Gruppe 1'!$AB$52:$AB$76=F87)*('Gruppe 1'!$I$52:$I$76=G87)*('Gruppe 1'!$AT$52:$AT$76)),"")</f>
        <v/>
      </c>
    </row>
    <row r="88" spans="4:11" s="2" customFormat="1" x14ac:dyDescent="0.2">
      <c r="D88" s="2">
        <v>14</v>
      </c>
      <c r="E88" s="2" t="str">
        <f t="shared" si="15"/>
        <v>Mannschaft 7Mannschaft 2</v>
      </c>
      <c r="F88" s="2" t="str">
        <f t="shared" si="16"/>
        <v>Mannschaft 7</v>
      </c>
      <c r="G88" s="2" t="str">
        <f t="shared" si="17"/>
        <v>Mannschaft 2</v>
      </c>
      <c r="H88" s="2" t="str">
        <f>IF(SUMPRODUCT(('Gruppe 1'!$I$32:$I$51=F88)*('Gruppe 1'!$AB$32:$AB$51=G88)*(ISNUMBER('Gruppe 1'!$AW$32:$AW$51)))=1,SUMPRODUCT(('Gruppe 1'!$I$32:$I$51=F88)*('Gruppe 1'!$AB$32:$AB$51=G88)*('Gruppe 1'!$AT$32:$AT$51))&amp;":"&amp;SUMPRODUCT(('Gruppe 1'!$I$32:$I$51=F88)*('Gruppe 1'!$AB$32:$AB$51=G88)*('Gruppe 1'!$AW$32:$AW$51)),"")</f>
        <v/>
      </c>
      <c r="I88" s="2" t="str">
        <f>IF(SUMPRODUCT(('Gruppe 1'!$AB$32:$AB$51=F88)*('Gruppe 1'!$I$32:$I$51=G88)*(ISNUMBER('Gruppe 1'!$AW$32:$AW$51)))=1,SUMPRODUCT(('Gruppe 1'!$AB$32:$AB$51=F88)*('Gruppe 1'!$I$32:$I$51=G88)*('Gruppe 1'!$AW$32:$AW$51))&amp;":"&amp;SUMPRODUCT(('Gruppe 1'!$AB$32:$AB$51=F88)*('Gruppe 1'!$I$32:$I$51=G88)*('Gruppe 1'!$AT$32:$AT$51)),"")</f>
        <v/>
      </c>
      <c r="J88" s="2" t="str">
        <f>IF(SUMPRODUCT(('Gruppe 1'!$I$32:$I$51=F88)*('Gruppe 1'!$AB$32:$AB$51=G88)*(ISNUMBER('Gruppe 1'!$AW$32:$AW$51)))=1,SUMPRODUCT(('Gruppe 1'!$I$32:$I$51=F88)*('Gruppe 1'!$AB$32:$AB$51=G88)*('Gruppe 1'!$AT$32:$AT$51))&amp;":"&amp;SUMPRODUCT(('Gruppe 1'!$I$32:$I$51=F88)*('Gruppe 1'!$AB$32:$AB$51=G88)*('Gruppe 1'!$AW$32:$AW$51)),"")&amp;IF(SUMPRODUCT(('Gruppe 1'!$I$52:$I$76=F88)*('Gruppe 1'!$AB$52:$AB$76=G88)*(ISNUMBER('Gruppe 1'!$AW$52:$AW$76)))=1,SUMPRODUCT(('Gruppe 1'!$I$52:$I$76=F88)*('Gruppe 1'!$AB$52:$AB$76=G88)*('Gruppe 1'!$AT$52:$AT$76))&amp;":"&amp;SUMPRODUCT(('Gruppe 1'!$I$52:$I$76=F88)*('Gruppe 1'!$AB$52:$AB$76=G88)*('Gruppe 1'!$AW$52:$AW$76)),"")</f>
        <v/>
      </c>
      <c r="K88" s="2" t="str">
        <f>IF(SUMPRODUCT(('Gruppe 1'!$AB$32:$AB$51=F88)*('Gruppe 1'!$I$32:$I$51=G88)*(ISNUMBER('Gruppe 1'!$AW$32:$AW$51)))=1,SUMPRODUCT(('Gruppe 1'!$AB$32:$AB$51=F88)*('Gruppe 1'!$I$32:$I$51=G88)*('Gruppe 1'!$AW$32:$AW$51))&amp;":"&amp;SUMPRODUCT(('Gruppe 1'!$AB$32:$AB$51=F88)*('Gruppe 1'!$I$32:$I$51=G88)*('Gruppe 1'!$AT$32:$AT$51)),"")&amp;IF(SUMPRODUCT(('Gruppe 1'!$AB$52:$AB$76=F88)*('Gruppe 1'!$I$52:$I$76=G88)*(ISNUMBER('Gruppe 1'!$AW$52:$AW$76)))=1,SUMPRODUCT(('Gruppe 1'!$AB$52:$AB$76=F88)*('Gruppe 1'!$I$52:$I$76=G88)*('Gruppe 1'!$AW$52:$AW$76))&amp;":"&amp;SUMPRODUCT(('Gruppe 1'!$AB$52:$AB$76=F88)*('Gruppe 1'!$I$52:$I$76=G88)*('Gruppe 1'!$AT$52:$AT$76)),"")</f>
        <v/>
      </c>
    </row>
    <row r="89" spans="4:11" s="2" customFormat="1" x14ac:dyDescent="0.2">
      <c r="D89" s="2">
        <v>15</v>
      </c>
      <c r="E89" s="2" t="str">
        <f t="shared" si="15"/>
        <v>Mannschaft 8Mannschaft 2</v>
      </c>
      <c r="F89" s="2" t="str">
        <f t="shared" si="16"/>
        <v>Mannschaft 8</v>
      </c>
      <c r="G89" s="2" t="str">
        <f t="shared" si="17"/>
        <v>Mannschaft 2</v>
      </c>
      <c r="H89" s="2" t="str">
        <f>IF(SUMPRODUCT(('Gruppe 1'!$I$32:$I$51=F89)*('Gruppe 1'!$AB$32:$AB$51=G89)*(ISNUMBER('Gruppe 1'!$AW$32:$AW$51)))=1,SUMPRODUCT(('Gruppe 1'!$I$32:$I$51=F89)*('Gruppe 1'!$AB$32:$AB$51=G89)*('Gruppe 1'!$AT$32:$AT$51))&amp;":"&amp;SUMPRODUCT(('Gruppe 1'!$I$32:$I$51=F89)*('Gruppe 1'!$AB$32:$AB$51=G89)*('Gruppe 1'!$AW$32:$AW$51)),"")</f>
        <v/>
      </c>
      <c r="I89" s="2" t="str">
        <f>IF(SUMPRODUCT(('Gruppe 1'!$AB$32:$AB$51=F89)*('Gruppe 1'!$I$32:$I$51=G89)*(ISNUMBER('Gruppe 1'!$AW$32:$AW$51)))=1,SUMPRODUCT(('Gruppe 1'!$AB$32:$AB$51=F89)*('Gruppe 1'!$I$32:$I$51=G89)*('Gruppe 1'!$AW$32:$AW$51))&amp;":"&amp;SUMPRODUCT(('Gruppe 1'!$AB$32:$AB$51=F89)*('Gruppe 1'!$I$32:$I$51=G89)*('Gruppe 1'!$AT$32:$AT$51)),"")</f>
        <v/>
      </c>
      <c r="J89" s="2" t="str">
        <f>IF(SUMPRODUCT(('Gruppe 1'!$I$32:$I$51=F89)*('Gruppe 1'!$AB$32:$AB$51=G89)*(ISNUMBER('Gruppe 1'!$AW$32:$AW$51)))=1,SUMPRODUCT(('Gruppe 1'!$I$32:$I$51=F89)*('Gruppe 1'!$AB$32:$AB$51=G89)*('Gruppe 1'!$AT$32:$AT$51))&amp;":"&amp;SUMPRODUCT(('Gruppe 1'!$I$32:$I$51=F89)*('Gruppe 1'!$AB$32:$AB$51=G89)*('Gruppe 1'!$AW$32:$AW$51)),"")&amp;IF(SUMPRODUCT(('Gruppe 1'!$I$52:$I$76=F89)*('Gruppe 1'!$AB$52:$AB$76=G89)*(ISNUMBER('Gruppe 1'!$AW$52:$AW$76)))=1,SUMPRODUCT(('Gruppe 1'!$I$52:$I$76=F89)*('Gruppe 1'!$AB$52:$AB$76=G89)*('Gruppe 1'!$AT$52:$AT$76))&amp;":"&amp;SUMPRODUCT(('Gruppe 1'!$I$52:$I$76=F89)*('Gruppe 1'!$AB$52:$AB$76=G89)*('Gruppe 1'!$AW$52:$AW$76)),"")</f>
        <v/>
      </c>
      <c r="K89" s="2" t="str">
        <f>IF(SUMPRODUCT(('Gruppe 1'!$AB$32:$AB$51=F89)*('Gruppe 1'!$I$32:$I$51=G89)*(ISNUMBER('Gruppe 1'!$AW$32:$AW$51)))=1,SUMPRODUCT(('Gruppe 1'!$AB$32:$AB$51=F89)*('Gruppe 1'!$I$32:$I$51=G89)*('Gruppe 1'!$AW$32:$AW$51))&amp;":"&amp;SUMPRODUCT(('Gruppe 1'!$AB$32:$AB$51=F89)*('Gruppe 1'!$I$32:$I$51=G89)*('Gruppe 1'!$AT$32:$AT$51)),"")&amp;IF(SUMPRODUCT(('Gruppe 1'!$AB$52:$AB$76=F89)*('Gruppe 1'!$I$52:$I$76=G89)*(ISNUMBER('Gruppe 1'!$AW$52:$AW$76)))=1,SUMPRODUCT(('Gruppe 1'!$AB$52:$AB$76=F89)*('Gruppe 1'!$I$52:$I$76=G89)*('Gruppe 1'!$AW$52:$AW$76))&amp;":"&amp;SUMPRODUCT(('Gruppe 1'!$AB$52:$AB$76=F89)*('Gruppe 1'!$I$52:$I$76=G89)*('Gruppe 1'!$AT$52:$AT$76)),"")</f>
        <v/>
      </c>
    </row>
    <row r="90" spans="4:11" s="2" customFormat="1" x14ac:dyDescent="0.2">
      <c r="D90" s="2">
        <v>16</v>
      </c>
      <c r="E90" s="2" t="str">
        <f t="shared" si="15"/>
        <v>Mannschaft 9Mannschaft 2</v>
      </c>
      <c r="F90" s="2" t="str">
        <f t="shared" si="16"/>
        <v>Mannschaft 9</v>
      </c>
      <c r="G90" s="2" t="str">
        <f t="shared" si="17"/>
        <v>Mannschaft 2</v>
      </c>
      <c r="H90" s="2" t="str">
        <f>IF(SUMPRODUCT(('Gruppe 1'!$I$32:$I$51=F90)*('Gruppe 1'!$AB$32:$AB$51=G90)*(ISNUMBER('Gruppe 1'!$AW$32:$AW$51)))=1,SUMPRODUCT(('Gruppe 1'!$I$32:$I$51=F90)*('Gruppe 1'!$AB$32:$AB$51=G90)*('Gruppe 1'!$AT$32:$AT$51))&amp;":"&amp;SUMPRODUCT(('Gruppe 1'!$I$32:$I$51=F90)*('Gruppe 1'!$AB$32:$AB$51=G90)*('Gruppe 1'!$AW$32:$AW$51)),"")</f>
        <v/>
      </c>
      <c r="I90" s="2" t="str">
        <f>IF(SUMPRODUCT(('Gruppe 1'!$AB$32:$AB$51=F90)*('Gruppe 1'!$I$32:$I$51=G90)*(ISNUMBER('Gruppe 1'!$AW$32:$AW$51)))=1,SUMPRODUCT(('Gruppe 1'!$AB$32:$AB$51=F90)*('Gruppe 1'!$I$32:$I$51=G90)*('Gruppe 1'!$AW$32:$AW$51))&amp;":"&amp;SUMPRODUCT(('Gruppe 1'!$AB$32:$AB$51=F90)*('Gruppe 1'!$I$32:$I$51=G90)*('Gruppe 1'!$AT$32:$AT$51)),"")</f>
        <v/>
      </c>
      <c r="J90" s="2" t="str">
        <f>IF(SUMPRODUCT(('Gruppe 1'!$I$32:$I$51=F90)*('Gruppe 1'!$AB$32:$AB$51=G90)*(ISNUMBER('Gruppe 1'!$AW$32:$AW$51)))=1,SUMPRODUCT(('Gruppe 1'!$I$32:$I$51=F90)*('Gruppe 1'!$AB$32:$AB$51=G90)*('Gruppe 1'!$AT$32:$AT$51))&amp;":"&amp;SUMPRODUCT(('Gruppe 1'!$I$32:$I$51=F90)*('Gruppe 1'!$AB$32:$AB$51=G90)*('Gruppe 1'!$AW$32:$AW$51)),"")&amp;IF(SUMPRODUCT(('Gruppe 1'!$I$52:$I$76=F90)*('Gruppe 1'!$AB$52:$AB$76=G90)*(ISNUMBER('Gruppe 1'!$AW$52:$AW$76)))=1,SUMPRODUCT(('Gruppe 1'!$I$52:$I$76=F90)*('Gruppe 1'!$AB$52:$AB$76=G90)*('Gruppe 1'!$AT$52:$AT$76))&amp;":"&amp;SUMPRODUCT(('Gruppe 1'!$I$52:$I$76=F90)*('Gruppe 1'!$AB$52:$AB$76=G90)*('Gruppe 1'!$AW$52:$AW$76)),"")</f>
        <v/>
      </c>
      <c r="K90" s="2" t="str">
        <f>IF(SUMPRODUCT(('Gruppe 1'!$AB$32:$AB$51=F90)*('Gruppe 1'!$I$32:$I$51=G90)*(ISNUMBER('Gruppe 1'!$AW$32:$AW$51)))=1,SUMPRODUCT(('Gruppe 1'!$AB$32:$AB$51=F90)*('Gruppe 1'!$I$32:$I$51=G90)*('Gruppe 1'!$AW$32:$AW$51))&amp;":"&amp;SUMPRODUCT(('Gruppe 1'!$AB$32:$AB$51=F90)*('Gruppe 1'!$I$32:$I$51=G90)*('Gruppe 1'!$AT$32:$AT$51)),"")&amp;IF(SUMPRODUCT(('Gruppe 1'!$AB$52:$AB$76=F90)*('Gruppe 1'!$I$52:$I$76=G90)*(ISNUMBER('Gruppe 1'!$AW$52:$AW$76)))=1,SUMPRODUCT(('Gruppe 1'!$AB$52:$AB$76=F90)*('Gruppe 1'!$I$52:$I$76=G90)*('Gruppe 1'!$AW$52:$AW$76))&amp;":"&amp;SUMPRODUCT(('Gruppe 1'!$AB$52:$AB$76=F90)*('Gruppe 1'!$I$52:$I$76=G90)*('Gruppe 1'!$AT$52:$AT$76)),"")</f>
        <v/>
      </c>
    </row>
    <row r="91" spans="4:11" s="2" customFormat="1" x14ac:dyDescent="0.2">
      <c r="D91" s="2">
        <v>17</v>
      </c>
      <c r="E91" s="2" t="str">
        <f t="shared" si="15"/>
        <v>Mannschaft 10Mannschaft 2</v>
      </c>
      <c r="F91" s="2" t="str">
        <f t="shared" si="16"/>
        <v>Mannschaft 10</v>
      </c>
      <c r="G91" s="2" t="str">
        <f t="shared" si="17"/>
        <v>Mannschaft 2</v>
      </c>
      <c r="H91" s="2" t="str">
        <f>IF(SUMPRODUCT(('Gruppe 1'!$I$32:$I$51=F91)*('Gruppe 1'!$AB$32:$AB$51=G91)*(ISNUMBER('Gruppe 1'!$AW$32:$AW$51)))=1,SUMPRODUCT(('Gruppe 1'!$I$32:$I$51=F91)*('Gruppe 1'!$AB$32:$AB$51=G91)*('Gruppe 1'!$AT$32:$AT$51))&amp;":"&amp;SUMPRODUCT(('Gruppe 1'!$I$32:$I$51=F91)*('Gruppe 1'!$AB$32:$AB$51=G91)*('Gruppe 1'!$AW$32:$AW$51)),"")</f>
        <v/>
      </c>
      <c r="I91" s="2" t="str">
        <f>IF(SUMPRODUCT(('Gruppe 1'!$AB$32:$AB$51=F91)*('Gruppe 1'!$I$32:$I$51=G91)*(ISNUMBER('Gruppe 1'!$AW$32:$AW$51)))=1,SUMPRODUCT(('Gruppe 1'!$AB$32:$AB$51=F91)*('Gruppe 1'!$I$32:$I$51=G91)*('Gruppe 1'!$AW$32:$AW$51))&amp;":"&amp;SUMPRODUCT(('Gruppe 1'!$AB$32:$AB$51=F91)*('Gruppe 1'!$I$32:$I$51=G91)*('Gruppe 1'!$AT$32:$AT$51)),"")</f>
        <v/>
      </c>
      <c r="J91" s="2" t="str">
        <f>IF(SUMPRODUCT(('Gruppe 1'!$I$32:$I$51=F91)*('Gruppe 1'!$AB$32:$AB$51=G91)*(ISNUMBER('Gruppe 1'!$AW$32:$AW$51)))=1,SUMPRODUCT(('Gruppe 1'!$I$32:$I$51=F91)*('Gruppe 1'!$AB$32:$AB$51=G91)*('Gruppe 1'!$AT$32:$AT$51))&amp;":"&amp;SUMPRODUCT(('Gruppe 1'!$I$32:$I$51=F91)*('Gruppe 1'!$AB$32:$AB$51=G91)*('Gruppe 1'!$AW$32:$AW$51)),"")&amp;IF(SUMPRODUCT(('Gruppe 1'!$I$52:$I$76=F91)*('Gruppe 1'!$AB$52:$AB$76=G91)*(ISNUMBER('Gruppe 1'!$AW$52:$AW$76)))=1,SUMPRODUCT(('Gruppe 1'!$I$52:$I$76=F91)*('Gruppe 1'!$AB$52:$AB$76=G91)*('Gruppe 1'!$AT$52:$AT$76))&amp;":"&amp;SUMPRODUCT(('Gruppe 1'!$I$52:$I$76=F91)*('Gruppe 1'!$AB$52:$AB$76=G91)*('Gruppe 1'!$AW$52:$AW$76)),"")</f>
        <v/>
      </c>
      <c r="K91" s="2" t="str">
        <f>IF(SUMPRODUCT(('Gruppe 1'!$AB$32:$AB$51=F91)*('Gruppe 1'!$I$32:$I$51=G91)*(ISNUMBER('Gruppe 1'!$AW$32:$AW$51)))=1,SUMPRODUCT(('Gruppe 1'!$AB$32:$AB$51=F91)*('Gruppe 1'!$I$32:$I$51=G91)*('Gruppe 1'!$AW$32:$AW$51))&amp;":"&amp;SUMPRODUCT(('Gruppe 1'!$AB$32:$AB$51=F91)*('Gruppe 1'!$I$32:$I$51=G91)*('Gruppe 1'!$AT$32:$AT$51)),"")&amp;IF(SUMPRODUCT(('Gruppe 1'!$AB$52:$AB$76=F91)*('Gruppe 1'!$I$52:$I$76=G91)*(ISNUMBER('Gruppe 1'!$AW$52:$AW$76)))=1,SUMPRODUCT(('Gruppe 1'!$AB$52:$AB$76=F91)*('Gruppe 1'!$I$52:$I$76=G91)*('Gruppe 1'!$AW$52:$AW$76))&amp;":"&amp;SUMPRODUCT(('Gruppe 1'!$AB$52:$AB$76=F91)*('Gruppe 1'!$I$52:$I$76=G91)*('Gruppe 1'!$AT$52:$AT$76)),"")</f>
        <v/>
      </c>
    </row>
    <row r="92" spans="4:11" s="2" customFormat="1" x14ac:dyDescent="0.2">
      <c r="D92" s="2">
        <v>18</v>
      </c>
      <c r="E92" s="2" t="str">
        <f t="shared" si="15"/>
        <v>Mannschaft 4Mannschaft 3</v>
      </c>
      <c r="F92" s="2" t="str">
        <f t="shared" si="16"/>
        <v>Mannschaft 4</v>
      </c>
      <c r="G92" s="2" t="str">
        <f t="shared" si="17"/>
        <v>Mannschaft 3</v>
      </c>
      <c r="H92" s="2" t="str">
        <f>IF(SUMPRODUCT(('Gruppe 1'!$I$32:$I$51=F92)*('Gruppe 1'!$AB$32:$AB$51=G92)*(ISNUMBER('Gruppe 1'!$AW$32:$AW$51)))=1,SUMPRODUCT(('Gruppe 1'!$I$32:$I$51=F92)*('Gruppe 1'!$AB$32:$AB$51=G92)*('Gruppe 1'!$AT$32:$AT$51))&amp;":"&amp;SUMPRODUCT(('Gruppe 1'!$I$32:$I$51=F92)*('Gruppe 1'!$AB$32:$AB$51=G92)*('Gruppe 1'!$AW$32:$AW$51)),"")</f>
        <v/>
      </c>
      <c r="I92" s="2" t="str">
        <f>IF(SUMPRODUCT(('Gruppe 1'!$AB$32:$AB$51=F92)*('Gruppe 1'!$I$32:$I$51=G92)*(ISNUMBER('Gruppe 1'!$AW$32:$AW$51)))=1,SUMPRODUCT(('Gruppe 1'!$AB$32:$AB$51=F92)*('Gruppe 1'!$I$32:$I$51=G92)*('Gruppe 1'!$AW$32:$AW$51))&amp;":"&amp;SUMPRODUCT(('Gruppe 1'!$AB$32:$AB$51=F92)*('Gruppe 1'!$I$32:$I$51=G92)*('Gruppe 1'!$AT$32:$AT$51)),"")</f>
        <v/>
      </c>
      <c r="J92" s="2" t="str">
        <f>IF(SUMPRODUCT(('Gruppe 1'!$I$32:$I$51=F92)*('Gruppe 1'!$AB$32:$AB$51=G92)*(ISNUMBER('Gruppe 1'!$AW$32:$AW$51)))=1,SUMPRODUCT(('Gruppe 1'!$I$32:$I$51=F92)*('Gruppe 1'!$AB$32:$AB$51=G92)*('Gruppe 1'!$AT$32:$AT$51))&amp;":"&amp;SUMPRODUCT(('Gruppe 1'!$I$32:$I$51=F92)*('Gruppe 1'!$AB$32:$AB$51=G92)*('Gruppe 1'!$AW$32:$AW$51)),"")&amp;IF(SUMPRODUCT(('Gruppe 1'!$I$52:$I$76=F92)*('Gruppe 1'!$AB$52:$AB$76=G92)*(ISNUMBER('Gruppe 1'!$AW$52:$AW$76)))=1,SUMPRODUCT(('Gruppe 1'!$I$52:$I$76=F92)*('Gruppe 1'!$AB$52:$AB$76=G92)*('Gruppe 1'!$AT$52:$AT$76))&amp;":"&amp;SUMPRODUCT(('Gruppe 1'!$I$52:$I$76=F92)*('Gruppe 1'!$AB$52:$AB$76=G92)*('Gruppe 1'!$AW$52:$AW$76)),"")</f>
        <v/>
      </c>
      <c r="K92" s="2" t="str">
        <f>IF(SUMPRODUCT(('Gruppe 1'!$AB$32:$AB$51=F92)*('Gruppe 1'!$I$32:$I$51=G92)*(ISNUMBER('Gruppe 1'!$AW$32:$AW$51)))=1,SUMPRODUCT(('Gruppe 1'!$AB$32:$AB$51=F92)*('Gruppe 1'!$I$32:$I$51=G92)*('Gruppe 1'!$AW$32:$AW$51))&amp;":"&amp;SUMPRODUCT(('Gruppe 1'!$AB$32:$AB$51=F92)*('Gruppe 1'!$I$32:$I$51=G92)*('Gruppe 1'!$AT$32:$AT$51)),"")&amp;IF(SUMPRODUCT(('Gruppe 1'!$AB$52:$AB$76=F92)*('Gruppe 1'!$I$52:$I$76=G92)*(ISNUMBER('Gruppe 1'!$AW$52:$AW$76)))=1,SUMPRODUCT(('Gruppe 1'!$AB$52:$AB$76=F92)*('Gruppe 1'!$I$52:$I$76=G92)*('Gruppe 1'!$AW$52:$AW$76))&amp;":"&amp;SUMPRODUCT(('Gruppe 1'!$AB$52:$AB$76=F92)*('Gruppe 1'!$I$52:$I$76=G92)*('Gruppe 1'!$AT$52:$AT$76)),"")</f>
        <v/>
      </c>
    </row>
    <row r="93" spans="4:11" s="2" customFormat="1" x14ac:dyDescent="0.2">
      <c r="D93" s="2">
        <v>19</v>
      </c>
      <c r="E93" s="2" t="str">
        <f t="shared" si="15"/>
        <v>Mannschaft 5Mannschaft 3</v>
      </c>
      <c r="F93" s="2" t="str">
        <f t="shared" si="16"/>
        <v>Mannschaft 5</v>
      </c>
      <c r="G93" s="2" t="str">
        <f t="shared" si="17"/>
        <v>Mannschaft 3</v>
      </c>
      <c r="H93" s="2" t="str">
        <f>IF(SUMPRODUCT(('Gruppe 1'!$I$32:$I$51=F93)*('Gruppe 1'!$AB$32:$AB$51=G93)*(ISNUMBER('Gruppe 1'!$AW$32:$AW$51)))=1,SUMPRODUCT(('Gruppe 1'!$I$32:$I$51=F93)*('Gruppe 1'!$AB$32:$AB$51=G93)*('Gruppe 1'!$AT$32:$AT$51))&amp;":"&amp;SUMPRODUCT(('Gruppe 1'!$I$32:$I$51=F93)*('Gruppe 1'!$AB$32:$AB$51=G93)*('Gruppe 1'!$AW$32:$AW$51)),"")</f>
        <v/>
      </c>
      <c r="I93" s="2" t="str">
        <f>IF(SUMPRODUCT(('Gruppe 1'!$AB$32:$AB$51=F93)*('Gruppe 1'!$I$32:$I$51=G93)*(ISNUMBER('Gruppe 1'!$AW$32:$AW$51)))=1,SUMPRODUCT(('Gruppe 1'!$AB$32:$AB$51=F93)*('Gruppe 1'!$I$32:$I$51=G93)*('Gruppe 1'!$AW$32:$AW$51))&amp;":"&amp;SUMPRODUCT(('Gruppe 1'!$AB$32:$AB$51=F93)*('Gruppe 1'!$I$32:$I$51=G93)*('Gruppe 1'!$AT$32:$AT$51)),"")</f>
        <v/>
      </c>
      <c r="J93" s="2" t="str">
        <f>IF(SUMPRODUCT(('Gruppe 1'!$I$32:$I$51=F93)*('Gruppe 1'!$AB$32:$AB$51=G93)*(ISNUMBER('Gruppe 1'!$AW$32:$AW$51)))=1,SUMPRODUCT(('Gruppe 1'!$I$32:$I$51=F93)*('Gruppe 1'!$AB$32:$AB$51=G93)*('Gruppe 1'!$AT$32:$AT$51))&amp;":"&amp;SUMPRODUCT(('Gruppe 1'!$I$32:$I$51=F93)*('Gruppe 1'!$AB$32:$AB$51=G93)*('Gruppe 1'!$AW$32:$AW$51)),"")&amp;IF(SUMPRODUCT(('Gruppe 1'!$I$52:$I$76=F93)*('Gruppe 1'!$AB$52:$AB$76=G93)*(ISNUMBER('Gruppe 1'!$AW$52:$AW$76)))=1,SUMPRODUCT(('Gruppe 1'!$I$52:$I$76=F93)*('Gruppe 1'!$AB$52:$AB$76=G93)*('Gruppe 1'!$AT$52:$AT$76))&amp;":"&amp;SUMPRODUCT(('Gruppe 1'!$I$52:$I$76=F93)*('Gruppe 1'!$AB$52:$AB$76=G93)*('Gruppe 1'!$AW$52:$AW$76)),"")</f>
        <v/>
      </c>
      <c r="K93" s="2" t="str">
        <f>IF(SUMPRODUCT(('Gruppe 1'!$AB$32:$AB$51=F93)*('Gruppe 1'!$I$32:$I$51=G93)*(ISNUMBER('Gruppe 1'!$AW$32:$AW$51)))=1,SUMPRODUCT(('Gruppe 1'!$AB$32:$AB$51=F93)*('Gruppe 1'!$I$32:$I$51=G93)*('Gruppe 1'!$AW$32:$AW$51))&amp;":"&amp;SUMPRODUCT(('Gruppe 1'!$AB$32:$AB$51=F93)*('Gruppe 1'!$I$32:$I$51=G93)*('Gruppe 1'!$AT$32:$AT$51)),"")&amp;IF(SUMPRODUCT(('Gruppe 1'!$AB$52:$AB$76=F93)*('Gruppe 1'!$I$52:$I$76=G93)*(ISNUMBER('Gruppe 1'!$AW$52:$AW$76)))=1,SUMPRODUCT(('Gruppe 1'!$AB$52:$AB$76=F93)*('Gruppe 1'!$I$52:$I$76=G93)*('Gruppe 1'!$AW$52:$AW$76))&amp;":"&amp;SUMPRODUCT(('Gruppe 1'!$AB$52:$AB$76=F93)*('Gruppe 1'!$I$52:$I$76=G93)*('Gruppe 1'!$AT$52:$AT$76)),"")</f>
        <v/>
      </c>
    </row>
    <row r="94" spans="4:11" s="2" customFormat="1" x14ac:dyDescent="0.2">
      <c r="D94" s="2">
        <v>20</v>
      </c>
      <c r="E94" s="2" t="str">
        <f t="shared" ref="E94:E119" si="18">F94&amp;G94</f>
        <v>Mannschaft 6Mannschaft 3</v>
      </c>
      <c r="F94" s="2" t="str">
        <f t="shared" si="16"/>
        <v>Mannschaft 6</v>
      </c>
      <c r="G94" s="2" t="str">
        <f t="shared" si="17"/>
        <v>Mannschaft 3</v>
      </c>
      <c r="H94" s="2" t="str">
        <f>IF(SUMPRODUCT(('Gruppe 1'!$I$32:$I$51=F94)*('Gruppe 1'!$AB$32:$AB$51=G94)*(ISNUMBER('Gruppe 1'!$AW$32:$AW$51)))=1,SUMPRODUCT(('Gruppe 1'!$I$32:$I$51=F94)*('Gruppe 1'!$AB$32:$AB$51=G94)*('Gruppe 1'!$AT$32:$AT$51))&amp;":"&amp;SUMPRODUCT(('Gruppe 1'!$I$32:$I$51=F94)*('Gruppe 1'!$AB$32:$AB$51=G94)*('Gruppe 1'!$AW$32:$AW$51)),"")</f>
        <v/>
      </c>
      <c r="I94" s="2" t="str">
        <f>IF(SUMPRODUCT(('Gruppe 1'!$AB$32:$AB$51=F94)*('Gruppe 1'!$I$32:$I$51=G94)*(ISNUMBER('Gruppe 1'!$AW$32:$AW$51)))=1,SUMPRODUCT(('Gruppe 1'!$AB$32:$AB$51=F94)*('Gruppe 1'!$I$32:$I$51=G94)*('Gruppe 1'!$AW$32:$AW$51))&amp;":"&amp;SUMPRODUCT(('Gruppe 1'!$AB$32:$AB$51=F94)*('Gruppe 1'!$I$32:$I$51=G94)*('Gruppe 1'!$AT$32:$AT$51)),"")</f>
        <v/>
      </c>
      <c r="J94" s="2" t="str">
        <f>IF(SUMPRODUCT(('Gruppe 1'!$I$32:$I$51=F94)*('Gruppe 1'!$AB$32:$AB$51=G94)*(ISNUMBER('Gruppe 1'!$AW$32:$AW$51)))=1,SUMPRODUCT(('Gruppe 1'!$I$32:$I$51=F94)*('Gruppe 1'!$AB$32:$AB$51=G94)*('Gruppe 1'!$AT$32:$AT$51))&amp;":"&amp;SUMPRODUCT(('Gruppe 1'!$I$32:$I$51=F94)*('Gruppe 1'!$AB$32:$AB$51=G94)*('Gruppe 1'!$AW$32:$AW$51)),"")&amp;IF(SUMPRODUCT(('Gruppe 1'!$I$52:$I$76=F94)*('Gruppe 1'!$AB$52:$AB$76=G94)*(ISNUMBER('Gruppe 1'!$AW$52:$AW$76)))=1,SUMPRODUCT(('Gruppe 1'!$I$52:$I$76=F94)*('Gruppe 1'!$AB$52:$AB$76=G94)*('Gruppe 1'!$AT$52:$AT$76))&amp;":"&amp;SUMPRODUCT(('Gruppe 1'!$I$52:$I$76=F94)*('Gruppe 1'!$AB$52:$AB$76=G94)*('Gruppe 1'!$AW$52:$AW$76)),"")</f>
        <v/>
      </c>
      <c r="K94" s="2" t="str">
        <f>IF(SUMPRODUCT(('Gruppe 1'!$AB$32:$AB$51=F94)*('Gruppe 1'!$I$32:$I$51=G94)*(ISNUMBER('Gruppe 1'!$AW$32:$AW$51)))=1,SUMPRODUCT(('Gruppe 1'!$AB$32:$AB$51=F94)*('Gruppe 1'!$I$32:$I$51=G94)*('Gruppe 1'!$AW$32:$AW$51))&amp;":"&amp;SUMPRODUCT(('Gruppe 1'!$AB$32:$AB$51=F94)*('Gruppe 1'!$I$32:$I$51=G94)*('Gruppe 1'!$AT$32:$AT$51)),"")&amp;IF(SUMPRODUCT(('Gruppe 1'!$AB$52:$AB$76=F94)*('Gruppe 1'!$I$52:$I$76=G94)*(ISNUMBER('Gruppe 1'!$AW$52:$AW$76)))=1,SUMPRODUCT(('Gruppe 1'!$AB$52:$AB$76=F94)*('Gruppe 1'!$I$52:$I$76=G94)*('Gruppe 1'!$AW$52:$AW$76))&amp;":"&amp;SUMPRODUCT(('Gruppe 1'!$AB$52:$AB$76=F94)*('Gruppe 1'!$I$52:$I$76=G94)*('Gruppe 1'!$AT$52:$AT$76)),"")</f>
        <v/>
      </c>
    </row>
    <row r="95" spans="4:11" s="2" customFormat="1" x14ac:dyDescent="0.2">
      <c r="D95" s="2">
        <v>21</v>
      </c>
      <c r="E95" s="2" t="str">
        <f t="shared" si="18"/>
        <v>Mannschaft 7Mannschaft 3</v>
      </c>
      <c r="F95" s="2" t="str">
        <f t="shared" si="16"/>
        <v>Mannschaft 7</v>
      </c>
      <c r="G95" s="2" t="str">
        <f t="shared" si="17"/>
        <v>Mannschaft 3</v>
      </c>
      <c r="H95" s="2" t="str">
        <f>IF(SUMPRODUCT(('Gruppe 1'!$I$32:$I$51=F95)*('Gruppe 1'!$AB$32:$AB$51=G95)*(ISNUMBER('Gruppe 1'!$AW$32:$AW$51)))=1,SUMPRODUCT(('Gruppe 1'!$I$32:$I$51=F95)*('Gruppe 1'!$AB$32:$AB$51=G95)*('Gruppe 1'!$AT$32:$AT$51))&amp;":"&amp;SUMPRODUCT(('Gruppe 1'!$I$32:$I$51=F95)*('Gruppe 1'!$AB$32:$AB$51=G95)*('Gruppe 1'!$AW$32:$AW$51)),"")</f>
        <v/>
      </c>
      <c r="I95" s="2" t="str">
        <f>IF(SUMPRODUCT(('Gruppe 1'!$AB$32:$AB$51=F95)*('Gruppe 1'!$I$32:$I$51=G95)*(ISNUMBER('Gruppe 1'!$AW$32:$AW$51)))=1,SUMPRODUCT(('Gruppe 1'!$AB$32:$AB$51=F95)*('Gruppe 1'!$I$32:$I$51=G95)*('Gruppe 1'!$AW$32:$AW$51))&amp;":"&amp;SUMPRODUCT(('Gruppe 1'!$AB$32:$AB$51=F95)*('Gruppe 1'!$I$32:$I$51=G95)*('Gruppe 1'!$AT$32:$AT$51)),"")</f>
        <v/>
      </c>
      <c r="J95" s="2" t="str">
        <f>IF(SUMPRODUCT(('Gruppe 1'!$I$32:$I$51=F95)*('Gruppe 1'!$AB$32:$AB$51=G95)*(ISNUMBER('Gruppe 1'!$AW$32:$AW$51)))=1,SUMPRODUCT(('Gruppe 1'!$I$32:$I$51=F95)*('Gruppe 1'!$AB$32:$AB$51=G95)*('Gruppe 1'!$AT$32:$AT$51))&amp;":"&amp;SUMPRODUCT(('Gruppe 1'!$I$32:$I$51=F95)*('Gruppe 1'!$AB$32:$AB$51=G95)*('Gruppe 1'!$AW$32:$AW$51)),"")&amp;IF(SUMPRODUCT(('Gruppe 1'!$I$52:$I$76=F95)*('Gruppe 1'!$AB$52:$AB$76=G95)*(ISNUMBER('Gruppe 1'!$AW$52:$AW$76)))=1,SUMPRODUCT(('Gruppe 1'!$I$52:$I$76=F95)*('Gruppe 1'!$AB$52:$AB$76=G95)*('Gruppe 1'!$AT$52:$AT$76))&amp;":"&amp;SUMPRODUCT(('Gruppe 1'!$I$52:$I$76=F95)*('Gruppe 1'!$AB$52:$AB$76=G95)*('Gruppe 1'!$AW$52:$AW$76)),"")</f>
        <v/>
      </c>
      <c r="K95" s="2" t="str">
        <f>IF(SUMPRODUCT(('Gruppe 1'!$AB$32:$AB$51=F95)*('Gruppe 1'!$I$32:$I$51=G95)*(ISNUMBER('Gruppe 1'!$AW$32:$AW$51)))=1,SUMPRODUCT(('Gruppe 1'!$AB$32:$AB$51=F95)*('Gruppe 1'!$I$32:$I$51=G95)*('Gruppe 1'!$AW$32:$AW$51))&amp;":"&amp;SUMPRODUCT(('Gruppe 1'!$AB$32:$AB$51=F95)*('Gruppe 1'!$I$32:$I$51=G95)*('Gruppe 1'!$AT$32:$AT$51)),"")&amp;IF(SUMPRODUCT(('Gruppe 1'!$AB$52:$AB$76=F95)*('Gruppe 1'!$I$52:$I$76=G95)*(ISNUMBER('Gruppe 1'!$AW$52:$AW$76)))=1,SUMPRODUCT(('Gruppe 1'!$AB$52:$AB$76=F95)*('Gruppe 1'!$I$52:$I$76=G95)*('Gruppe 1'!$AW$52:$AW$76))&amp;":"&amp;SUMPRODUCT(('Gruppe 1'!$AB$52:$AB$76=F95)*('Gruppe 1'!$I$52:$I$76=G95)*('Gruppe 1'!$AT$52:$AT$76)),"")</f>
        <v/>
      </c>
    </row>
    <row r="96" spans="4:11" s="2" customFormat="1" x14ac:dyDescent="0.2">
      <c r="D96" s="2">
        <v>22</v>
      </c>
      <c r="E96" s="2" t="str">
        <f t="shared" si="18"/>
        <v>Mannschaft 8Mannschaft 3</v>
      </c>
      <c r="F96" s="2" t="str">
        <f t="shared" si="16"/>
        <v>Mannschaft 8</v>
      </c>
      <c r="G96" s="2" t="str">
        <f t="shared" si="17"/>
        <v>Mannschaft 3</v>
      </c>
      <c r="H96" s="2" t="str">
        <f>IF(SUMPRODUCT(('Gruppe 1'!$I$32:$I$51=F96)*('Gruppe 1'!$AB$32:$AB$51=G96)*(ISNUMBER('Gruppe 1'!$AW$32:$AW$51)))=1,SUMPRODUCT(('Gruppe 1'!$I$32:$I$51=F96)*('Gruppe 1'!$AB$32:$AB$51=G96)*('Gruppe 1'!$AT$32:$AT$51))&amp;":"&amp;SUMPRODUCT(('Gruppe 1'!$I$32:$I$51=F96)*('Gruppe 1'!$AB$32:$AB$51=G96)*('Gruppe 1'!$AW$32:$AW$51)),"")</f>
        <v/>
      </c>
      <c r="I96" s="2" t="str">
        <f>IF(SUMPRODUCT(('Gruppe 1'!$AB$32:$AB$51=F96)*('Gruppe 1'!$I$32:$I$51=G96)*(ISNUMBER('Gruppe 1'!$AW$32:$AW$51)))=1,SUMPRODUCT(('Gruppe 1'!$AB$32:$AB$51=F96)*('Gruppe 1'!$I$32:$I$51=G96)*('Gruppe 1'!$AW$32:$AW$51))&amp;":"&amp;SUMPRODUCT(('Gruppe 1'!$AB$32:$AB$51=F96)*('Gruppe 1'!$I$32:$I$51=G96)*('Gruppe 1'!$AT$32:$AT$51)),"")</f>
        <v/>
      </c>
      <c r="J96" s="2" t="str">
        <f>IF(SUMPRODUCT(('Gruppe 1'!$I$32:$I$51=F96)*('Gruppe 1'!$AB$32:$AB$51=G96)*(ISNUMBER('Gruppe 1'!$AW$32:$AW$51)))=1,SUMPRODUCT(('Gruppe 1'!$I$32:$I$51=F96)*('Gruppe 1'!$AB$32:$AB$51=G96)*('Gruppe 1'!$AT$32:$AT$51))&amp;":"&amp;SUMPRODUCT(('Gruppe 1'!$I$32:$I$51=F96)*('Gruppe 1'!$AB$32:$AB$51=G96)*('Gruppe 1'!$AW$32:$AW$51)),"")&amp;IF(SUMPRODUCT(('Gruppe 1'!$I$52:$I$76=F96)*('Gruppe 1'!$AB$52:$AB$76=G96)*(ISNUMBER('Gruppe 1'!$AW$52:$AW$76)))=1,SUMPRODUCT(('Gruppe 1'!$I$52:$I$76=F96)*('Gruppe 1'!$AB$52:$AB$76=G96)*('Gruppe 1'!$AT$52:$AT$76))&amp;":"&amp;SUMPRODUCT(('Gruppe 1'!$I$52:$I$76=F96)*('Gruppe 1'!$AB$52:$AB$76=G96)*('Gruppe 1'!$AW$52:$AW$76)),"")</f>
        <v/>
      </c>
      <c r="K96" s="2" t="str">
        <f>IF(SUMPRODUCT(('Gruppe 1'!$AB$32:$AB$51=F96)*('Gruppe 1'!$I$32:$I$51=G96)*(ISNUMBER('Gruppe 1'!$AW$32:$AW$51)))=1,SUMPRODUCT(('Gruppe 1'!$AB$32:$AB$51=F96)*('Gruppe 1'!$I$32:$I$51=G96)*('Gruppe 1'!$AW$32:$AW$51))&amp;":"&amp;SUMPRODUCT(('Gruppe 1'!$AB$32:$AB$51=F96)*('Gruppe 1'!$I$32:$I$51=G96)*('Gruppe 1'!$AT$32:$AT$51)),"")&amp;IF(SUMPRODUCT(('Gruppe 1'!$AB$52:$AB$76=F96)*('Gruppe 1'!$I$52:$I$76=G96)*(ISNUMBER('Gruppe 1'!$AW$52:$AW$76)))=1,SUMPRODUCT(('Gruppe 1'!$AB$52:$AB$76=F96)*('Gruppe 1'!$I$52:$I$76=G96)*('Gruppe 1'!$AW$52:$AW$76))&amp;":"&amp;SUMPRODUCT(('Gruppe 1'!$AB$52:$AB$76=F96)*('Gruppe 1'!$I$52:$I$76=G96)*('Gruppe 1'!$AT$52:$AT$76)),"")</f>
        <v/>
      </c>
    </row>
    <row r="97" spans="4:11" s="2" customFormat="1" x14ac:dyDescent="0.2">
      <c r="D97" s="2">
        <v>23</v>
      </c>
      <c r="E97" s="2" t="str">
        <f t="shared" si="18"/>
        <v>Mannschaft 9Mannschaft 3</v>
      </c>
      <c r="F97" s="2" t="str">
        <f t="shared" si="16"/>
        <v>Mannschaft 9</v>
      </c>
      <c r="G97" s="2" t="str">
        <f t="shared" si="17"/>
        <v>Mannschaft 3</v>
      </c>
      <c r="H97" s="2" t="str">
        <f>IF(SUMPRODUCT(('Gruppe 1'!$I$32:$I$51=F97)*('Gruppe 1'!$AB$32:$AB$51=G97)*(ISNUMBER('Gruppe 1'!$AW$32:$AW$51)))=1,SUMPRODUCT(('Gruppe 1'!$I$32:$I$51=F97)*('Gruppe 1'!$AB$32:$AB$51=G97)*('Gruppe 1'!$AT$32:$AT$51))&amp;":"&amp;SUMPRODUCT(('Gruppe 1'!$I$32:$I$51=F97)*('Gruppe 1'!$AB$32:$AB$51=G97)*('Gruppe 1'!$AW$32:$AW$51)),"")</f>
        <v/>
      </c>
      <c r="I97" s="2" t="str">
        <f>IF(SUMPRODUCT(('Gruppe 1'!$AB$32:$AB$51=F97)*('Gruppe 1'!$I$32:$I$51=G97)*(ISNUMBER('Gruppe 1'!$AW$32:$AW$51)))=1,SUMPRODUCT(('Gruppe 1'!$AB$32:$AB$51=F97)*('Gruppe 1'!$I$32:$I$51=G97)*('Gruppe 1'!$AW$32:$AW$51))&amp;":"&amp;SUMPRODUCT(('Gruppe 1'!$AB$32:$AB$51=F97)*('Gruppe 1'!$I$32:$I$51=G97)*('Gruppe 1'!$AT$32:$AT$51)),"")</f>
        <v/>
      </c>
      <c r="J97" s="2" t="str">
        <f>IF(SUMPRODUCT(('Gruppe 1'!$I$32:$I$51=F97)*('Gruppe 1'!$AB$32:$AB$51=G97)*(ISNUMBER('Gruppe 1'!$AW$32:$AW$51)))=1,SUMPRODUCT(('Gruppe 1'!$I$32:$I$51=F97)*('Gruppe 1'!$AB$32:$AB$51=G97)*('Gruppe 1'!$AT$32:$AT$51))&amp;":"&amp;SUMPRODUCT(('Gruppe 1'!$I$32:$I$51=F97)*('Gruppe 1'!$AB$32:$AB$51=G97)*('Gruppe 1'!$AW$32:$AW$51)),"")&amp;IF(SUMPRODUCT(('Gruppe 1'!$I$52:$I$76=F97)*('Gruppe 1'!$AB$52:$AB$76=G97)*(ISNUMBER('Gruppe 1'!$AW$52:$AW$76)))=1,SUMPRODUCT(('Gruppe 1'!$I$52:$I$76=F97)*('Gruppe 1'!$AB$52:$AB$76=G97)*('Gruppe 1'!$AT$52:$AT$76))&amp;":"&amp;SUMPRODUCT(('Gruppe 1'!$I$52:$I$76=F97)*('Gruppe 1'!$AB$52:$AB$76=G97)*('Gruppe 1'!$AW$52:$AW$76)),"")</f>
        <v/>
      </c>
      <c r="K97" s="2" t="str">
        <f>IF(SUMPRODUCT(('Gruppe 1'!$AB$32:$AB$51=F97)*('Gruppe 1'!$I$32:$I$51=G97)*(ISNUMBER('Gruppe 1'!$AW$32:$AW$51)))=1,SUMPRODUCT(('Gruppe 1'!$AB$32:$AB$51=F97)*('Gruppe 1'!$I$32:$I$51=G97)*('Gruppe 1'!$AW$32:$AW$51))&amp;":"&amp;SUMPRODUCT(('Gruppe 1'!$AB$32:$AB$51=F97)*('Gruppe 1'!$I$32:$I$51=G97)*('Gruppe 1'!$AT$32:$AT$51)),"")&amp;IF(SUMPRODUCT(('Gruppe 1'!$AB$52:$AB$76=F97)*('Gruppe 1'!$I$52:$I$76=G97)*(ISNUMBER('Gruppe 1'!$AW$52:$AW$76)))=1,SUMPRODUCT(('Gruppe 1'!$AB$52:$AB$76=F97)*('Gruppe 1'!$I$52:$I$76=G97)*('Gruppe 1'!$AW$52:$AW$76))&amp;":"&amp;SUMPRODUCT(('Gruppe 1'!$AB$52:$AB$76=F97)*('Gruppe 1'!$I$52:$I$76=G97)*('Gruppe 1'!$AT$52:$AT$76)),"")</f>
        <v/>
      </c>
    </row>
    <row r="98" spans="4:11" s="2" customFormat="1" x14ac:dyDescent="0.2">
      <c r="D98" s="2">
        <v>24</v>
      </c>
      <c r="E98" s="2" t="str">
        <f t="shared" si="18"/>
        <v>Mannschaft 10Mannschaft 3</v>
      </c>
      <c r="F98" s="2" t="str">
        <f t="shared" si="16"/>
        <v>Mannschaft 10</v>
      </c>
      <c r="G98" s="2" t="str">
        <f t="shared" si="17"/>
        <v>Mannschaft 3</v>
      </c>
      <c r="H98" s="2" t="str">
        <f>IF(SUMPRODUCT(('Gruppe 1'!$I$32:$I$51=F98)*('Gruppe 1'!$AB$32:$AB$51=G98)*(ISNUMBER('Gruppe 1'!$AW$32:$AW$51)))=1,SUMPRODUCT(('Gruppe 1'!$I$32:$I$51=F98)*('Gruppe 1'!$AB$32:$AB$51=G98)*('Gruppe 1'!$AT$32:$AT$51))&amp;":"&amp;SUMPRODUCT(('Gruppe 1'!$I$32:$I$51=F98)*('Gruppe 1'!$AB$32:$AB$51=G98)*('Gruppe 1'!$AW$32:$AW$51)),"")</f>
        <v/>
      </c>
      <c r="I98" s="2" t="str">
        <f>IF(SUMPRODUCT(('Gruppe 1'!$AB$32:$AB$51=F98)*('Gruppe 1'!$I$32:$I$51=G98)*(ISNUMBER('Gruppe 1'!$AW$32:$AW$51)))=1,SUMPRODUCT(('Gruppe 1'!$AB$32:$AB$51=F98)*('Gruppe 1'!$I$32:$I$51=G98)*('Gruppe 1'!$AW$32:$AW$51))&amp;":"&amp;SUMPRODUCT(('Gruppe 1'!$AB$32:$AB$51=F98)*('Gruppe 1'!$I$32:$I$51=G98)*('Gruppe 1'!$AT$32:$AT$51)),"")</f>
        <v/>
      </c>
      <c r="J98" s="2" t="str">
        <f>IF(SUMPRODUCT(('Gruppe 1'!$I$32:$I$51=F98)*('Gruppe 1'!$AB$32:$AB$51=G98)*(ISNUMBER('Gruppe 1'!$AW$32:$AW$51)))=1,SUMPRODUCT(('Gruppe 1'!$I$32:$I$51=F98)*('Gruppe 1'!$AB$32:$AB$51=G98)*('Gruppe 1'!$AT$32:$AT$51))&amp;":"&amp;SUMPRODUCT(('Gruppe 1'!$I$32:$I$51=F98)*('Gruppe 1'!$AB$32:$AB$51=G98)*('Gruppe 1'!$AW$32:$AW$51)),"")&amp;IF(SUMPRODUCT(('Gruppe 1'!$I$52:$I$76=F98)*('Gruppe 1'!$AB$52:$AB$76=G98)*(ISNUMBER('Gruppe 1'!$AW$52:$AW$76)))=1,SUMPRODUCT(('Gruppe 1'!$I$52:$I$76=F98)*('Gruppe 1'!$AB$52:$AB$76=G98)*('Gruppe 1'!$AT$52:$AT$76))&amp;":"&amp;SUMPRODUCT(('Gruppe 1'!$I$52:$I$76=F98)*('Gruppe 1'!$AB$52:$AB$76=G98)*('Gruppe 1'!$AW$52:$AW$76)),"")</f>
        <v/>
      </c>
      <c r="K98" s="2" t="str">
        <f>IF(SUMPRODUCT(('Gruppe 1'!$AB$32:$AB$51=F98)*('Gruppe 1'!$I$32:$I$51=G98)*(ISNUMBER('Gruppe 1'!$AW$32:$AW$51)))=1,SUMPRODUCT(('Gruppe 1'!$AB$32:$AB$51=F98)*('Gruppe 1'!$I$32:$I$51=G98)*('Gruppe 1'!$AW$32:$AW$51))&amp;":"&amp;SUMPRODUCT(('Gruppe 1'!$AB$32:$AB$51=F98)*('Gruppe 1'!$I$32:$I$51=G98)*('Gruppe 1'!$AT$32:$AT$51)),"")&amp;IF(SUMPRODUCT(('Gruppe 1'!$AB$52:$AB$76=F98)*('Gruppe 1'!$I$52:$I$76=G98)*(ISNUMBER('Gruppe 1'!$AW$52:$AW$76)))=1,SUMPRODUCT(('Gruppe 1'!$AB$52:$AB$76=F98)*('Gruppe 1'!$I$52:$I$76=G98)*('Gruppe 1'!$AW$52:$AW$76))&amp;":"&amp;SUMPRODUCT(('Gruppe 1'!$AB$52:$AB$76=F98)*('Gruppe 1'!$I$52:$I$76=G98)*('Gruppe 1'!$AT$52:$AT$76)),"")</f>
        <v/>
      </c>
    </row>
    <row r="99" spans="4:11" s="2" customFormat="1" x14ac:dyDescent="0.2">
      <c r="D99" s="2">
        <v>25</v>
      </c>
      <c r="E99" s="2" t="str">
        <f t="shared" si="18"/>
        <v>Mannschaft 5Mannschaft 4</v>
      </c>
      <c r="F99" s="2" t="str">
        <f t="shared" si="16"/>
        <v>Mannschaft 5</v>
      </c>
      <c r="G99" s="2" t="str">
        <f t="shared" si="17"/>
        <v>Mannschaft 4</v>
      </c>
      <c r="H99" s="2" t="str">
        <f>IF(SUMPRODUCT(('Gruppe 1'!$I$32:$I$51=F99)*('Gruppe 1'!$AB$32:$AB$51=G99)*(ISNUMBER('Gruppe 1'!$AW$32:$AW$51)))=1,SUMPRODUCT(('Gruppe 1'!$I$32:$I$51=F99)*('Gruppe 1'!$AB$32:$AB$51=G99)*('Gruppe 1'!$AT$32:$AT$51))&amp;":"&amp;SUMPRODUCT(('Gruppe 1'!$I$32:$I$51=F99)*('Gruppe 1'!$AB$32:$AB$51=G99)*('Gruppe 1'!$AW$32:$AW$51)),"")</f>
        <v/>
      </c>
      <c r="I99" s="2" t="str">
        <f>IF(SUMPRODUCT(('Gruppe 1'!$AB$32:$AB$51=F99)*('Gruppe 1'!$I$32:$I$51=G99)*(ISNUMBER('Gruppe 1'!$AW$32:$AW$51)))=1,SUMPRODUCT(('Gruppe 1'!$AB$32:$AB$51=F99)*('Gruppe 1'!$I$32:$I$51=G99)*('Gruppe 1'!$AW$32:$AW$51))&amp;":"&amp;SUMPRODUCT(('Gruppe 1'!$AB$32:$AB$51=F99)*('Gruppe 1'!$I$32:$I$51=G99)*('Gruppe 1'!$AT$32:$AT$51)),"")</f>
        <v/>
      </c>
      <c r="J99" s="2" t="str">
        <f>IF(SUMPRODUCT(('Gruppe 1'!$I$32:$I$51=F99)*('Gruppe 1'!$AB$32:$AB$51=G99)*(ISNUMBER('Gruppe 1'!$AW$32:$AW$51)))=1,SUMPRODUCT(('Gruppe 1'!$I$32:$I$51=F99)*('Gruppe 1'!$AB$32:$AB$51=G99)*('Gruppe 1'!$AT$32:$AT$51))&amp;":"&amp;SUMPRODUCT(('Gruppe 1'!$I$32:$I$51=F99)*('Gruppe 1'!$AB$32:$AB$51=G99)*('Gruppe 1'!$AW$32:$AW$51)),"")&amp;IF(SUMPRODUCT(('Gruppe 1'!$I$52:$I$76=F99)*('Gruppe 1'!$AB$52:$AB$76=G99)*(ISNUMBER('Gruppe 1'!$AW$52:$AW$76)))=1,SUMPRODUCT(('Gruppe 1'!$I$52:$I$76=F99)*('Gruppe 1'!$AB$52:$AB$76=G99)*('Gruppe 1'!$AT$52:$AT$76))&amp;":"&amp;SUMPRODUCT(('Gruppe 1'!$I$52:$I$76=F99)*('Gruppe 1'!$AB$52:$AB$76=G99)*('Gruppe 1'!$AW$52:$AW$76)),"")</f>
        <v/>
      </c>
      <c r="K99" s="2" t="str">
        <f>IF(SUMPRODUCT(('Gruppe 1'!$AB$32:$AB$51=F99)*('Gruppe 1'!$I$32:$I$51=G99)*(ISNUMBER('Gruppe 1'!$AW$32:$AW$51)))=1,SUMPRODUCT(('Gruppe 1'!$AB$32:$AB$51=F99)*('Gruppe 1'!$I$32:$I$51=G99)*('Gruppe 1'!$AW$32:$AW$51))&amp;":"&amp;SUMPRODUCT(('Gruppe 1'!$AB$32:$AB$51=F99)*('Gruppe 1'!$I$32:$I$51=G99)*('Gruppe 1'!$AT$32:$AT$51)),"")&amp;IF(SUMPRODUCT(('Gruppe 1'!$AB$52:$AB$76=F99)*('Gruppe 1'!$I$52:$I$76=G99)*(ISNUMBER('Gruppe 1'!$AW$52:$AW$76)))=1,SUMPRODUCT(('Gruppe 1'!$AB$52:$AB$76=F99)*('Gruppe 1'!$I$52:$I$76=G99)*('Gruppe 1'!$AW$52:$AW$76))&amp;":"&amp;SUMPRODUCT(('Gruppe 1'!$AB$52:$AB$76=F99)*('Gruppe 1'!$I$52:$I$76=G99)*('Gruppe 1'!$AT$52:$AT$76)),"")</f>
        <v/>
      </c>
    </row>
    <row r="100" spans="4:11" s="2" customFormat="1" x14ac:dyDescent="0.2">
      <c r="D100" s="2">
        <v>26</v>
      </c>
      <c r="E100" s="2" t="str">
        <f t="shared" si="18"/>
        <v>Mannschaft 6Mannschaft 4</v>
      </c>
      <c r="F100" s="2" t="str">
        <f t="shared" si="16"/>
        <v>Mannschaft 6</v>
      </c>
      <c r="G100" s="2" t="str">
        <f t="shared" si="17"/>
        <v>Mannschaft 4</v>
      </c>
      <c r="H100" s="2" t="str">
        <f>IF(SUMPRODUCT(('Gruppe 1'!$I$32:$I$51=F100)*('Gruppe 1'!$AB$32:$AB$51=G100)*(ISNUMBER('Gruppe 1'!$AW$32:$AW$51)))=1,SUMPRODUCT(('Gruppe 1'!$I$32:$I$51=F100)*('Gruppe 1'!$AB$32:$AB$51=G100)*('Gruppe 1'!$AT$32:$AT$51))&amp;":"&amp;SUMPRODUCT(('Gruppe 1'!$I$32:$I$51=F100)*('Gruppe 1'!$AB$32:$AB$51=G100)*('Gruppe 1'!$AW$32:$AW$51)),"")</f>
        <v/>
      </c>
      <c r="I100" s="2" t="str">
        <f>IF(SUMPRODUCT(('Gruppe 1'!$AB$32:$AB$51=F100)*('Gruppe 1'!$I$32:$I$51=G100)*(ISNUMBER('Gruppe 1'!$AW$32:$AW$51)))=1,SUMPRODUCT(('Gruppe 1'!$AB$32:$AB$51=F100)*('Gruppe 1'!$I$32:$I$51=G100)*('Gruppe 1'!$AW$32:$AW$51))&amp;":"&amp;SUMPRODUCT(('Gruppe 1'!$AB$32:$AB$51=F100)*('Gruppe 1'!$I$32:$I$51=G100)*('Gruppe 1'!$AT$32:$AT$51)),"")</f>
        <v/>
      </c>
      <c r="J100" s="2" t="str">
        <f>IF(SUMPRODUCT(('Gruppe 1'!$I$32:$I$51=F100)*('Gruppe 1'!$AB$32:$AB$51=G100)*(ISNUMBER('Gruppe 1'!$AW$32:$AW$51)))=1,SUMPRODUCT(('Gruppe 1'!$I$32:$I$51=F100)*('Gruppe 1'!$AB$32:$AB$51=G100)*('Gruppe 1'!$AT$32:$AT$51))&amp;":"&amp;SUMPRODUCT(('Gruppe 1'!$I$32:$I$51=F100)*('Gruppe 1'!$AB$32:$AB$51=G100)*('Gruppe 1'!$AW$32:$AW$51)),"")&amp;IF(SUMPRODUCT(('Gruppe 1'!$I$52:$I$76=F100)*('Gruppe 1'!$AB$52:$AB$76=G100)*(ISNUMBER('Gruppe 1'!$AW$52:$AW$76)))=1,SUMPRODUCT(('Gruppe 1'!$I$52:$I$76=F100)*('Gruppe 1'!$AB$52:$AB$76=G100)*('Gruppe 1'!$AT$52:$AT$76))&amp;":"&amp;SUMPRODUCT(('Gruppe 1'!$I$52:$I$76=F100)*('Gruppe 1'!$AB$52:$AB$76=G100)*('Gruppe 1'!$AW$52:$AW$76)),"")</f>
        <v/>
      </c>
      <c r="K100" s="2" t="str">
        <f>IF(SUMPRODUCT(('Gruppe 1'!$AB$32:$AB$51=F100)*('Gruppe 1'!$I$32:$I$51=G100)*(ISNUMBER('Gruppe 1'!$AW$32:$AW$51)))=1,SUMPRODUCT(('Gruppe 1'!$AB$32:$AB$51=F100)*('Gruppe 1'!$I$32:$I$51=G100)*('Gruppe 1'!$AW$32:$AW$51))&amp;":"&amp;SUMPRODUCT(('Gruppe 1'!$AB$32:$AB$51=F100)*('Gruppe 1'!$I$32:$I$51=G100)*('Gruppe 1'!$AT$32:$AT$51)),"")&amp;IF(SUMPRODUCT(('Gruppe 1'!$AB$52:$AB$76=F100)*('Gruppe 1'!$I$52:$I$76=G100)*(ISNUMBER('Gruppe 1'!$AW$52:$AW$76)))=1,SUMPRODUCT(('Gruppe 1'!$AB$52:$AB$76=F100)*('Gruppe 1'!$I$52:$I$76=G100)*('Gruppe 1'!$AW$52:$AW$76))&amp;":"&amp;SUMPRODUCT(('Gruppe 1'!$AB$52:$AB$76=F100)*('Gruppe 1'!$I$52:$I$76=G100)*('Gruppe 1'!$AT$52:$AT$76)),"")</f>
        <v/>
      </c>
    </row>
    <row r="101" spans="4:11" s="2" customFormat="1" x14ac:dyDescent="0.2">
      <c r="D101" s="2">
        <v>27</v>
      </c>
      <c r="E101" s="2" t="str">
        <f t="shared" si="18"/>
        <v>Mannschaft 7Mannschaft 4</v>
      </c>
      <c r="F101" s="2" t="str">
        <f t="shared" si="16"/>
        <v>Mannschaft 7</v>
      </c>
      <c r="G101" s="2" t="str">
        <f t="shared" si="17"/>
        <v>Mannschaft 4</v>
      </c>
      <c r="H101" s="2" t="str">
        <f>IF(SUMPRODUCT(('Gruppe 1'!$I$32:$I$51=F101)*('Gruppe 1'!$AB$32:$AB$51=G101)*(ISNUMBER('Gruppe 1'!$AW$32:$AW$51)))=1,SUMPRODUCT(('Gruppe 1'!$I$32:$I$51=F101)*('Gruppe 1'!$AB$32:$AB$51=G101)*('Gruppe 1'!$AT$32:$AT$51))&amp;":"&amp;SUMPRODUCT(('Gruppe 1'!$I$32:$I$51=F101)*('Gruppe 1'!$AB$32:$AB$51=G101)*('Gruppe 1'!$AW$32:$AW$51)),"")</f>
        <v/>
      </c>
      <c r="I101" s="2" t="str">
        <f>IF(SUMPRODUCT(('Gruppe 1'!$AB$32:$AB$51=F101)*('Gruppe 1'!$I$32:$I$51=G101)*(ISNUMBER('Gruppe 1'!$AW$32:$AW$51)))=1,SUMPRODUCT(('Gruppe 1'!$AB$32:$AB$51=F101)*('Gruppe 1'!$I$32:$I$51=G101)*('Gruppe 1'!$AW$32:$AW$51))&amp;":"&amp;SUMPRODUCT(('Gruppe 1'!$AB$32:$AB$51=F101)*('Gruppe 1'!$I$32:$I$51=G101)*('Gruppe 1'!$AT$32:$AT$51)),"")</f>
        <v/>
      </c>
      <c r="J101" s="2" t="str">
        <f>IF(SUMPRODUCT(('Gruppe 1'!$I$32:$I$51=F101)*('Gruppe 1'!$AB$32:$AB$51=G101)*(ISNUMBER('Gruppe 1'!$AW$32:$AW$51)))=1,SUMPRODUCT(('Gruppe 1'!$I$32:$I$51=F101)*('Gruppe 1'!$AB$32:$AB$51=G101)*('Gruppe 1'!$AT$32:$AT$51))&amp;":"&amp;SUMPRODUCT(('Gruppe 1'!$I$32:$I$51=F101)*('Gruppe 1'!$AB$32:$AB$51=G101)*('Gruppe 1'!$AW$32:$AW$51)),"")&amp;IF(SUMPRODUCT(('Gruppe 1'!$I$52:$I$76=F101)*('Gruppe 1'!$AB$52:$AB$76=G101)*(ISNUMBER('Gruppe 1'!$AW$52:$AW$76)))=1,SUMPRODUCT(('Gruppe 1'!$I$52:$I$76=F101)*('Gruppe 1'!$AB$52:$AB$76=G101)*('Gruppe 1'!$AT$52:$AT$76))&amp;":"&amp;SUMPRODUCT(('Gruppe 1'!$I$52:$I$76=F101)*('Gruppe 1'!$AB$52:$AB$76=G101)*('Gruppe 1'!$AW$52:$AW$76)),"")</f>
        <v/>
      </c>
      <c r="K101" s="2" t="str">
        <f>IF(SUMPRODUCT(('Gruppe 1'!$AB$32:$AB$51=F101)*('Gruppe 1'!$I$32:$I$51=G101)*(ISNUMBER('Gruppe 1'!$AW$32:$AW$51)))=1,SUMPRODUCT(('Gruppe 1'!$AB$32:$AB$51=F101)*('Gruppe 1'!$I$32:$I$51=G101)*('Gruppe 1'!$AW$32:$AW$51))&amp;":"&amp;SUMPRODUCT(('Gruppe 1'!$AB$32:$AB$51=F101)*('Gruppe 1'!$I$32:$I$51=G101)*('Gruppe 1'!$AT$32:$AT$51)),"")&amp;IF(SUMPRODUCT(('Gruppe 1'!$AB$52:$AB$76=F101)*('Gruppe 1'!$I$52:$I$76=G101)*(ISNUMBER('Gruppe 1'!$AW$52:$AW$76)))=1,SUMPRODUCT(('Gruppe 1'!$AB$52:$AB$76=F101)*('Gruppe 1'!$I$52:$I$76=G101)*('Gruppe 1'!$AW$52:$AW$76))&amp;":"&amp;SUMPRODUCT(('Gruppe 1'!$AB$52:$AB$76=F101)*('Gruppe 1'!$I$52:$I$76=G101)*('Gruppe 1'!$AT$52:$AT$76)),"")</f>
        <v/>
      </c>
    </row>
    <row r="102" spans="4:11" s="2" customFormat="1" x14ac:dyDescent="0.2">
      <c r="D102" s="2">
        <v>28</v>
      </c>
      <c r="E102" s="2" t="str">
        <f t="shared" si="18"/>
        <v>Mannschaft 8Mannschaft 4</v>
      </c>
      <c r="F102" s="2" t="str">
        <f t="shared" si="16"/>
        <v>Mannschaft 8</v>
      </c>
      <c r="G102" s="2" t="str">
        <f t="shared" si="17"/>
        <v>Mannschaft 4</v>
      </c>
      <c r="H102" s="2" t="str">
        <f>IF(SUMPRODUCT(('Gruppe 1'!$I$32:$I$51=F102)*('Gruppe 1'!$AB$32:$AB$51=G102)*(ISNUMBER('Gruppe 1'!$AW$32:$AW$51)))=1,SUMPRODUCT(('Gruppe 1'!$I$32:$I$51=F102)*('Gruppe 1'!$AB$32:$AB$51=G102)*('Gruppe 1'!$AT$32:$AT$51))&amp;":"&amp;SUMPRODUCT(('Gruppe 1'!$I$32:$I$51=F102)*('Gruppe 1'!$AB$32:$AB$51=G102)*('Gruppe 1'!$AW$32:$AW$51)),"")</f>
        <v/>
      </c>
      <c r="I102" s="2" t="str">
        <f>IF(SUMPRODUCT(('Gruppe 1'!$AB$32:$AB$51=F102)*('Gruppe 1'!$I$32:$I$51=G102)*(ISNUMBER('Gruppe 1'!$AW$32:$AW$51)))=1,SUMPRODUCT(('Gruppe 1'!$AB$32:$AB$51=F102)*('Gruppe 1'!$I$32:$I$51=G102)*('Gruppe 1'!$AW$32:$AW$51))&amp;":"&amp;SUMPRODUCT(('Gruppe 1'!$AB$32:$AB$51=F102)*('Gruppe 1'!$I$32:$I$51=G102)*('Gruppe 1'!$AT$32:$AT$51)),"")</f>
        <v/>
      </c>
      <c r="J102" s="2" t="str">
        <f>IF(SUMPRODUCT(('Gruppe 1'!$I$32:$I$51=F102)*('Gruppe 1'!$AB$32:$AB$51=G102)*(ISNUMBER('Gruppe 1'!$AW$32:$AW$51)))=1,SUMPRODUCT(('Gruppe 1'!$I$32:$I$51=F102)*('Gruppe 1'!$AB$32:$AB$51=G102)*('Gruppe 1'!$AT$32:$AT$51))&amp;":"&amp;SUMPRODUCT(('Gruppe 1'!$I$32:$I$51=F102)*('Gruppe 1'!$AB$32:$AB$51=G102)*('Gruppe 1'!$AW$32:$AW$51)),"")&amp;IF(SUMPRODUCT(('Gruppe 1'!$I$52:$I$76=F102)*('Gruppe 1'!$AB$52:$AB$76=G102)*(ISNUMBER('Gruppe 1'!$AW$52:$AW$76)))=1,SUMPRODUCT(('Gruppe 1'!$I$52:$I$76=F102)*('Gruppe 1'!$AB$52:$AB$76=G102)*('Gruppe 1'!$AT$52:$AT$76))&amp;":"&amp;SUMPRODUCT(('Gruppe 1'!$I$52:$I$76=F102)*('Gruppe 1'!$AB$52:$AB$76=G102)*('Gruppe 1'!$AW$52:$AW$76)),"")</f>
        <v/>
      </c>
      <c r="K102" s="2" t="str">
        <f>IF(SUMPRODUCT(('Gruppe 1'!$AB$32:$AB$51=F102)*('Gruppe 1'!$I$32:$I$51=G102)*(ISNUMBER('Gruppe 1'!$AW$32:$AW$51)))=1,SUMPRODUCT(('Gruppe 1'!$AB$32:$AB$51=F102)*('Gruppe 1'!$I$32:$I$51=G102)*('Gruppe 1'!$AW$32:$AW$51))&amp;":"&amp;SUMPRODUCT(('Gruppe 1'!$AB$32:$AB$51=F102)*('Gruppe 1'!$I$32:$I$51=G102)*('Gruppe 1'!$AT$32:$AT$51)),"")&amp;IF(SUMPRODUCT(('Gruppe 1'!$AB$52:$AB$76=F102)*('Gruppe 1'!$I$52:$I$76=G102)*(ISNUMBER('Gruppe 1'!$AW$52:$AW$76)))=1,SUMPRODUCT(('Gruppe 1'!$AB$52:$AB$76=F102)*('Gruppe 1'!$I$52:$I$76=G102)*('Gruppe 1'!$AW$52:$AW$76))&amp;":"&amp;SUMPRODUCT(('Gruppe 1'!$AB$52:$AB$76=F102)*('Gruppe 1'!$I$52:$I$76=G102)*('Gruppe 1'!$AT$52:$AT$76)),"")</f>
        <v/>
      </c>
    </row>
    <row r="103" spans="4:11" s="2" customFormat="1" x14ac:dyDescent="0.2">
      <c r="D103" s="2">
        <v>29</v>
      </c>
      <c r="E103" s="2" t="str">
        <f t="shared" si="18"/>
        <v>Mannschaft 9Mannschaft 4</v>
      </c>
      <c r="F103" s="2" t="str">
        <f t="shared" si="16"/>
        <v>Mannschaft 9</v>
      </c>
      <c r="G103" s="2" t="str">
        <f t="shared" si="17"/>
        <v>Mannschaft 4</v>
      </c>
      <c r="H103" s="2" t="str">
        <f>IF(SUMPRODUCT(('Gruppe 1'!$I$32:$I$51=F103)*('Gruppe 1'!$AB$32:$AB$51=G103)*(ISNUMBER('Gruppe 1'!$AW$32:$AW$51)))=1,SUMPRODUCT(('Gruppe 1'!$I$32:$I$51=F103)*('Gruppe 1'!$AB$32:$AB$51=G103)*('Gruppe 1'!$AT$32:$AT$51))&amp;":"&amp;SUMPRODUCT(('Gruppe 1'!$I$32:$I$51=F103)*('Gruppe 1'!$AB$32:$AB$51=G103)*('Gruppe 1'!$AW$32:$AW$51)),"")</f>
        <v/>
      </c>
      <c r="I103" s="2" t="str">
        <f>IF(SUMPRODUCT(('Gruppe 1'!$AB$32:$AB$51=F103)*('Gruppe 1'!$I$32:$I$51=G103)*(ISNUMBER('Gruppe 1'!$AW$32:$AW$51)))=1,SUMPRODUCT(('Gruppe 1'!$AB$32:$AB$51=F103)*('Gruppe 1'!$I$32:$I$51=G103)*('Gruppe 1'!$AW$32:$AW$51))&amp;":"&amp;SUMPRODUCT(('Gruppe 1'!$AB$32:$AB$51=F103)*('Gruppe 1'!$I$32:$I$51=G103)*('Gruppe 1'!$AT$32:$AT$51)),"")</f>
        <v/>
      </c>
      <c r="J103" s="2" t="str">
        <f>IF(SUMPRODUCT(('Gruppe 1'!$I$32:$I$51=F103)*('Gruppe 1'!$AB$32:$AB$51=G103)*(ISNUMBER('Gruppe 1'!$AW$32:$AW$51)))=1,SUMPRODUCT(('Gruppe 1'!$I$32:$I$51=F103)*('Gruppe 1'!$AB$32:$AB$51=G103)*('Gruppe 1'!$AT$32:$AT$51))&amp;":"&amp;SUMPRODUCT(('Gruppe 1'!$I$32:$I$51=F103)*('Gruppe 1'!$AB$32:$AB$51=G103)*('Gruppe 1'!$AW$32:$AW$51)),"")&amp;IF(SUMPRODUCT(('Gruppe 1'!$I$52:$I$76=F103)*('Gruppe 1'!$AB$52:$AB$76=G103)*(ISNUMBER('Gruppe 1'!$AW$52:$AW$76)))=1,SUMPRODUCT(('Gruppe 1'!$I$52:$I$76=F103)*('Gruppe 1'!$AB$52:$AB$76=G103)*('Gruppe 1'!$AT$52:$AT$76))&amp;":"&amp;SUMPRODUCT(('Gruppe 1'!$I$52:$I$76=F103)*('Gruppe 1'!$AB$52:$AB$76=G103)*('Gruppe 1'!$AW$52:$AW$76)),"")</f>
        <v/>
      </c>
      <c r="K103" s="2" t="str">
        <f>IF(SUMPRODUCT(('Gruppe 1'!$AB$32:$AB$51=F103)*('Gruppe 1'!$I$32:$I$51=G103)*(ISNUMBER('Gruppe 1'!$AW$32:$AW$51)))=1,SUMPRODUCT(('Gruppe 1'!$AB$32:$AB$51=F103)*('Gruppe 1'!$I$32:$I$51=G103)*('Gruppe 1'!$AW$32:$AW$51))&amp;":"&amp;SUMPRODUCT(('Gruppe 1'!$AB$32:$AB$51=F103)*('Gruppe 1'!$I$32:$I$51=G103)*('Gruppe 1'!$AT$32:$AT$51)),"")&amp;IF(SUMPRODUCT(('Gruppe 1'!$AB$52:$AB$76=F103)*('Gruppe 1'!$I$52:$I$76=G103)*(ISNUMBER('Gruppe 1'!$AW$52:$AW$76)))=1,SUMPRODUCT(('Gruppe 1'!$AB$52:$AB$76=F103)*('Gruppe 1'!$I$52:$I$76=G103)*('Gruppe 1'!$AW$52:$AW$76))&amp;":"&amp;SUMPRODUCT(('Gruppe 1'!$AB$52:$AB$76=F103)*('Gruppe 1'!$I$52:$I$76=G103)*('Gruppe 1'!$AT$52:$AT$76)),"")</f>
        <v/>
      </c>
    </row>
    <row r="104" spans="4:11" s="2" customFormat="1" x14ac:dyDescent="0.2">
      <c r="D104" s="2">
        <v>30</v>
      </c>
      <c r="E104" s="2" t="str">
        <f t="shared" si="18"/>
        <v>Mannschaft 10Mannschaft 4</v>
      </c>
      <c r="F104" s="2" t="str">
        <f t="shared" si="16"/>
        <v>Mannschaft 10</v>
      </c>
      <c r="G104" s="2" t="str">
        <f t="shared" si="17"/>
        <v>Mannschaft 4</v>
      </c>
      <c r="H104" s="2" t="str">
        <f>IF(SUMPRODUCT(('Gruppe 1'!$I$32:$I$51=F104)*('Gruppe 1'!$AB$32:$AB$51=G104)*(ISNUMBER('Gruppe 1'!$AW$32:$AW$51)))=1,SUMPRODUCT(('Gruppe 1'!$I$32:$I$51=F104)*('Gruppe 1'!$AB$32:$AB$51=G104)*('Gruppe 1'!$AT$32:$AT$51))&amp;":"&amp;SUMPRODUCT(('Gruppe 1'!$I$32:$I$51=F104)*('Gruppe 1'!$AB$32:$AB$51=G104)*('Gruppe 1'!$AW$32:$AW$51)),"")</f>
        <v/>
      </c>
      <c r="I104" s="2" t="str">
        <f>IF(SUMPRODUCT(('Gruppe 1'!$AB$32:$AB$51=F104)*('Gruppe 1'!$I$32:$I$51=G104)*(ISNUMBER('Gruppe 1'!$AW$32:$AW$51)))=1,SUMPRODUCT(('Gruppe 1'!$AB$32:$AB$51=F104)*('Gruppe 1'!$I$32:$I$51=G104)*('Gruppe 1'!$AW$32:$AW$51))&amp;":"&amp;SUMPRODUCT(('Gruppe 1'!$AB$32:$AB$51=F104)*('Gruppe 1'!$I$32:$I$51=G104)*('Gruppe 1'!$AT$32:$AT$51)),"")</f>
        <v/>
      </c>
      <c r="J104" s="2" t="str">
        <f>IF(SUMPRODUCT(('Gruppe 1'!$I$32:$I$51=F104)*('Gruppe 1'!$AB$32:$AB$51=G104)*(ISNUMBER('Gruppe 1'!$AW$32:$AW$51)))=1,SUMPRODUCT(('Gruppe 1'!$I$32:$I$51=F104)*('Gruppe 1'!$AB$32:$AB$51=G104)*('Gruppe 1'!$AT$32:$AT$51))&amp;":"&amp;SUMPRODUCT(('Gruppe 1'!$I$32:$I$51=F104)*('Gruppe 1'!$AB$32:$AB$51=G104)*('Gruppe 1'!$AW$32:$AW$51)),"")&amp;IF(SUMPRODUCT(('Gruppe 1'!$I$52:$I$76=F104)*('Gruppe 1'!$AB$52:$AB$76=G104)*(ISNUMBER('Gruppe 1'!$AW$52:$AW$76)))=1,SUMPRODUCT(('Gruppe 1'!$I$52:$I$76=F104)*('Gruppe 1'!$AB$52:$AB$76=G104)*('Gruppe 1'!$AT$52:$AT$76))&amp;":"&amp;SUMPRODUCT(('Gruppe 1'!$I$52:$I$76=F104)*('Gruppe 1'!$AB$52:$AB$76=G104)*('Gruppe 1'!$AW$52:$AW$76)),"")</f>
        <v/>
      </c>
      <c r="K104" s="2" t="str">
        <f>IF(SUMPRODUCT(('Gruppe 1'!$AB$32:$AB$51=F104)*('Gruppe 1'!$I$32:$I$51=G104)*(ISNUMBER('Gruppe 1'!$AW$32:$AW$51)))=1,SUMPRODUCT(('Gruppe 1'!$AB$32:$AB$51=F104)*('Gruppe 1'!$I$32:$I$51=G104)*('Gruppe 1'!$AW$32:$AW$51))&amp;":"&amp;SUMPRODUCT(('Gruppe 1'!$AB$32:$AB$51=F104)*('Gruppe 1'!$I$32:$I$51=G104)*('Gruppe 1'!$AT$32:$AT$51)),"")&amp;IF(SUMPRODUCT(('Gruppe 1'!$AB$52:$AB$76=F104)*('Gruppe 1'!$I$52:$I$76=G104)*(ISNUMBER('Gruppe 1'!$AW$52:$AW$76)))=1,SUMPRODUCT(('Gruppe 1'!$AB$52:$AB$76=F104)*('Gruppe 1'!$I$52:$I$76=G104)*('Gruppe 1'!$AW$52:$AW$76))&amp;":"&amp;SUMPRODUCT(('Gruppe 1'!$AB$52:$AB$76=F104)*('Gruppe 1'!$I$52:$I$76=G104)*('Gruppe 1'!$AT$52:$AT$76)),"")</f>
        <v/>
      </c>
    </row>
    <row r="105" spans="4:11" s="2" customFormat="1" x14ac:dyDescent="0.2">
      <c r="D105" s="2">
        <v>31</v>
      </c>
      <c r="E105" s="2" t="str">
        <f t="shared" si="18"/>
        <v>Mannschaft 6Mannschaft 5</v>
      </c>
      <c r="F105" s="2" t="str">
        <f t="shared" si="16"/>
        <v>Mannschaft 6</v>
      </c>
      <c r="G105" s="2" t="str">
        <f t="shared" si="17"/>
        <v>Mannschaft 5</v>
      </c>
      <c r="H105" s="2" t="str">
        <f>IF(SUMPRODUCT(('Gruppe 1'!$I$32:$I$51=F105)*('Gruppe 1'!$AB$32:$AB$51=G105)*(ISNUMBER('Gruppe 1'!$AW$32:$AW$51)))=1,SUMPRODUCT(('Gruppe 1'!$I$32:$I$51=F105)*('Gruppe 1'!$AB$32:$AB$51=G105)*('Gruppe 1'!$AT$32:$AT$51))&amp;":"&amp;SUMPRODUCT(('Gruppe 1'!$I$32:$I$51=F105)*('Gruppe 1'!$AB$32:$AB$51=G105)*('Gruppe 1'!$AW$32:$AW$51)),"")</f>
        <v/>
      </c>
      <c r="I105" s="2" t="str">
        <f>IF(SUMPRODUCT(('Gruppe 1'!$AB$32:$AB$51=F105)*('Gruppe 1'!$I$32:$I$51=G105)*(ISNUMBER('Gruppe 1'!$AW$32:$AW$51)))=1,SUMPRODUCT(('Gruppe 1'!$AB$32:$AB$51=F105)*('Gruppe 1'!$I$32:$I$51=G105)*('Gruppe 1'!$AW$32:$AW$51))&amp;":"&amp;SUMPRODUCT(('Gruppe 1'!$AB$32:$AB$51=F105)*('Gruppe 1'!$I$32:$I$51=G105)*('Gruppe 1'!$AT$32:$AT$51)),"")</f>
        <v/>
      </c>
      <c r="J105" s="2" t="str">
        <f>IF(SUMPRODUCT(('Gruppe 1'!$I$32:$I$51=F105)*('Gruppe 1'!$AB$32:$AB$51=G105)*(ISNUMBER('Gruppe 1'!$AW$32:$AW$51)))=1,SUMPRODUCT(('Gruppe 1'!$I$32:$I$51=F105)*('Gruppe 1'!$AB$32:$AB$51=G105)*('Gruppe 1'!$AT$32:$AT$51))&amp;":"&amp;SUMPRODUCT(('Gruppe 1'!$I$32:$I$51=F105)*('Gruppe 1'!$AB$32:$AB$51=G105)*('Gruppe 1'!$AW$32:$AW$51)),"")&amp;IF(SUMPRODUCT(('Gruppe 1'!$I$52:$I$76=F105)*('Gruppe 1'!$AB$52:$AB$76=G105)*(ISNUMBER('Gruppe 1'!$AW$52:$AW$76)))=1,SUMPRODUCT(('Gruppe 1'!$I$52:$I$76=F105)*('Gruppe 1'!$AB$52:$AB$76=G105)*('Gruppe 1'!$AT$52:$AT$76))&amp;":"&amp;SUMPRODUCT(('Gruppe 1'!$I$52:$I$76=F105)*('Gruppe 1'!$AB$52:$AB$76=G105)*('Gruppe 1'!$AW$52:$AW$76)),"")</f>
        <v/>
      </c>
      <c r="K105" s="2" t="str">
        <f>IF(SUMPRODUCT(('Gruppe 1'!$AB$32:$AB$51=F105)*('Gruppe 1'!$I$32:$I$51=G105)*(ISNUMBER('Gruppe 1'!$AW$32:$AW$51)))=1,SUMPRODUCT(('Gruppe 1'!$AB$32:$AB$51=F105)*('Gruppe 1'!$I$32:$I$51=G105)*('Gruppe 1'!$AW$32:$AW$51))&amp;":"&amp;SUMPRODUCT(('Gruppe 1'!$AB$32:$AB$51=F105)*('Gruppe 1'!$I$32:$I$51=G105)*('Gruppe 1'!$AT$32:$AT$51)),"")&amp;IF(SUMPRODUCT(('Gruppe 1'!$AB$52:$AB$76=F105)*('Gruppe 1'!$I$52:$I$76=G105)*(ISNUMBER('Gruppe 1'!$AW$52:$AW$76)))=1,SUMPRODUCT(('Gruppe 1'!$AB$52:$AB$76=F105)*('Gruppe 1'!$I$52:$I$76=G105)*('Gruppe 1'!$AW$52:$AW$76))&amp;":"&amp;SUMPRODUCT(('Gruppe 1'!$AB$52:$AB$76=F105)*('Gruppe 1'!$I$52:$I$76=G105)*('Gruppe 1'!$AT$52:$AT$76)),"")</f>
        <v/>
      </c>
    </row>
    <row r="106" spans="4:11" s="2" customFormat="1" x14ac:dyDescent="0.2">
      <c r="D106" s="2">
        <v>32</v>
      </c>
      <c r="E106" s="2" t="str">
        <f t="shared" si="18"/>
        <v>Mannschaft 7Mannschaft 5</v>
      </c>
      <c r="F106" s="2" t="str">
        <f t="shared" si="16"/>
        <v>Mannschaft 7</v>
      </c>
      <c r="G106" s="2" t="str">
        <f t="shared" si="17"/>
        <v>Mannschaft 5</v>
      </c>
      <c r="H106" s="2" t="str">
        <f>IF(SUMPRODUCT(('Gruppe 1'!$I$32:$I$51=F106)*('Gruppe 1'!$AB$32:$AB$51=G106)*(ISNUMBER('Gruppe 1'!$AW$32:$AW$51)))=1,SUMPRODUCT(('Gruppe 1'!$I$32:$I$51=F106)*('Gruppe 1'!$AB$32:$AB$51=G106)*('Gruppe 1'!$AT$32:$AT$51))&amp;":"&amp;SUMPRODUCT(('Gruppe 1'!$I$32:$I$51=F106)*('Gruppe 1'!$AB$32:$AB$51=G106)*('Gruppe 1'!$AW$32:$AW$51)),"")</f>
        <v/>
      </c>
      <c r="I106" s="2" t="str">
        <f>IF(SUMPRODUCT(('Gruppe 1'!$AB$32:$AB$51=F106)*('Gruppe 1'!$I$32:$I$51=G106)*(ISNUMBER('Gruppe 1'!$AW$32:$AW$51)))=1,SUMPRODUCT(('Gruppe 1'!$AB$32:$AB$51=F106)*('Gruppe 1'!$I$32:$I$51=G106)*('Gruppe 1'!$AW$32:$AW$51))&amp;":"&amp;SUMPRODUCT(('Gruppe 1'!$AB$32:$AB$51=F106)*('Gruppe 1'!$I$32:$I$51=G106)*('Gruppe 1'!$AT$32:$AT$51)),"")</f>
        <v/>
      </c>
      <c r="J106" s="2" t="str">
        <f>IF(SUMPRODUCT(('Gruppe 1'!$I$32:$I$51=F106)*('Gruppe 1'!$AB$32:$AB$51=G106)*(ISNUMBER('Gruppe 1'!$AW$32:$AW$51)))=1,SUMPRODUCT(('Gruppe 1'!$I$32:$I$51=F106)*('Gruppe 1'!$AB$32:$AB$51=G106)*('Gruppe 1'!$AT$32:$AT$51))&amp;":"&amp;SUMPRODUCT(('Gruppe 1'!$I$32:$I$51=F106)*('Gruppe 1'!$AB$32:$AB$51=G106)*('Gruppe 1'!$AW$32:$AW$51)),"")&amp;IF(SUMPRODUCT(('Gruppe 1'!$I$52:$I$76=F106)*('Gruppe 1'!$AB$52:$AB$76=G106)*(ISNUMBER('Gruppe 1'!$AW$52:$AW$76)))=1,SUMPRODUCT(('Gruppe 1'!$I$52:$I$76=F106)*('Gruppe 1'!$AB$52:$AB$76=G106)*('Gruppe 1'!$AT$52:$AT$76))&amp;":"&amp;SUMPRODUCT(('Gruppe 1'!$I$52:$I$76=F106)*('Gruppe 1'!$AB$52:$AB$76=G106)*('Gruppe 1'!$AW$52:$AW$76)),"")</f>
        <v/>
      </c>
      <c r="K106" s="2" t="str">
        <f>IF(SUMPRODUCT(('Gruppe 1'!$AB$32:$AB$51=F106)*('Gruppe 1'!$I$32:$I$51=G106)*(ISNUMBER('Gruppe 1'!$AW$32:$AW$51)))=1,SUMPRODUCT(('Gruppe 1'!$AB$32:$AB$51=F106)*('Gruppe 1'!$I$32:$I$51=G106)*('Gruppe 1'!$AW$32:$AW$51))&amp;":"&amp;SUMPRODUCT(('Gruppe 1'!$AB$32:$AB$51=F106)*('Gruppe 1'!$I$32:$I$51=G106)*('Gruppe 1'!$AT$32:$AT$51)),"")&amp;IF(SUMPRODUCT(('Gruppe 1'!$AB$52:$AB$76=F106)*('Gruppe 1'!$I$52:$I$76=G106)*(ISNUMBER('Gruppe 1'!$AW$52:$AW$76)))=1,SUMPRODUCT(('Gruppe 1'!$AB$52:$AB$76=F106)*('Gruppe 1'!$I$52:$I$76=G106)*('Gruppe 1'!$AW$52:$AW$76))&amp;":"&amp;SUMPRODUCT(('Gruppe 1'!$AB$52:$AB$76=F106)*('Gruppe 1'!$I$52:$I$76=G106)*('Gruppe 1'!$AT$52:$AT$76)),"")</f>
        <v/>
      </c>
    </row>
    <row r="107" spans="4:11" s="2" customFormat="1" x14ac:dyDescent="0.2">
      <c r="D107" s="2">
        <v>33</v>
      </c>
      <c r="E107" s="2" t="str">
        <f t="shared" si="18"/>
        <v>Mannschaft 8Mannschaft 5</v>
      </c>
      <c r="F107" s="2" t="str">
        <f t="shared" si="16"/>
        <v>Mannschaft 8</v>
      </c>
      <c r="G107" s="2" t="str">
        <f t="shared" si="17"/>
        <v>Mannschaft 5</v>
      </c>
      <c r="H107" s="2" t="str">
        <f>IF(SUMPRODUCT(('Gruppe 1'!$I$32:$I$51=F107)*('Gruppe 1'!$AB$32:$AB$51=G107)*(ISNUMBER('Gruppe 1'!$AW$32:$AW$51)))=1,SUMPRODUCT(('Gruppe 1'!$I$32:$I$51=F107)*('Gruppe 1'!$AB$32:$AB$51=G107)*('Gruppe 1'!$AT$32:$AT$51))&amp;":"&amp;SUMPRODUCT(('Gruppe 1'!$I$32:$I$51=F107)*('Gruppe 1'!$AB$32:$AB$51=G107)*('Gruppe 1'!$AW$32:$AW$51)),"")</f>
        <v/>
      </c>
      <c r="I107" s="2" t="str">
        <f>IF(SUMPRODUCT(('Gruppe 1'!$AB$32:$AB$51=F107)*('Gruppe 1'!$I$32:$I$51=G107)*(ISNUMBER('Gruppe 1'!$AW$32:$AW$51)))=1,SUMPRODUCT(('Gruppe 1'!$AB$32:$AB$51=F107)*('Gruppe 1'!$I$32:$I$51=G107)*('Gruppe 1'!$AW$32:$AW$51))&amp;":"&amp;SUMPRODUCT(('Gruppe 1'!$AB$32:$AB$51=F107)*('Gruppe 1'!$I$32:$I$51=G107)*('Gruppe 1'!$AT$32:$AT$51)),"")</f>
        <v/>
      </c>
      <c r="J107" s="2" t="str">
        <f>IF(SUMPRODUCT(('Gruppe 1'!$I$32:$I$51=F107)*('Gruppe 1'!$AB$32:$AB$51=G107)*(ISNUMBER('Gruppe 1'!$AW$32:$AW$51)))=1,SUMPRODUCT(('Gruppe 1'!$I$32:$I$51=F107)*('Gruppe 1'!$AB$32:$AB$51=G107)*('Gruppe 1'!$AT$32:$AT$51))&amp;":"&amp;SUMPRODUCT(('Gruppe 1'!$I$32:$I$51=F107)*('Gruppe 1'!$AB$32:$AB$51=G107)*('Gruppe 1'!$AW$32:$AW$51)),"")&amp;IF(SUMPRODUCT(('Gruppe 1'!$I$52:$I$76=F107)*('Gruppe 1'!$AB$52:$AB$76=G107)*(ISNUMBER('Gruppe 1'!$AW$52:$AW$76)))=1,SUMPRODUCT(('Gruppe 1'!$I$52:$I$76=F107)*('Gruppe 1'!$AB$52:$AB$76=G107)*('Gruppe 1'!$AT$52:$AT$76))&amp;":"&amp;SUMPRODUCT(('Gruppe 1'!$I$52:$I$76=F107)*('Gruppe 1'!$AB$52:$AB$76=G107)*('Gruppe 1'!$AW$52:$AW$76)),"")</f>
        <v/>
      </c>
      <c r="K107" s="2" t="str">
        <f>IF(SUMPRODUCT(('Gruppe 1'!$AB$32:$AB$51=F107)*('Gruppe 1'!$I$32:$I$51=G107)*(ISNUMBER('Gruppe 1'!$AW$32:$AW$51)))=1,SUMPRODUCT(('Gruppe 1'!$AB$32:$AB$51=F107)*('Gruppe 1'!$I$32:$I$51=G107)*('Gruppe 1'!$AW$32:$AW$51))&amp;":"&amp;SUMPRODUCT(('Gruppe 1'!$AB$32:$AB$51=F107)*('Gruppe 1'!$I$32:$I$51=G107)*('Gruppe 1'!$AT$32:$AT$51)),"")&amp;IF(SUMPRODUCT(('Gruppe 1'!$AB$52:$AB$76=F107)*('Gruppe 1'!$I$52:$I$76=G107)*(ISNUMBER('Gruppe 1'!$AW$52:$AW$76)))=1,SUMPRODUCT(('Gruppe 1'!$AB$52:$AB$76=F107)*('Gruppe 1'!$I$52:$I$76=G107)*('Gruppe 1'!$AW$52:$AW$76))&amp;":"&amp;SUMPRODUCT(('Gruppe 1'!$AB$52:$AB$76=F107)*('Gruppe 1'!$I$52:$I$76=G107)*('Gruppe 1'!$AT$52:$AT$76)),"")</f>
        <v/>
      </c>
    </row>
    <row r="108" spans="4:11" s="2" customFormat="1" x14ac:dyDescent="0.2">
      <c r="D108" s="2">
        <v>34</v>
      </c>
      <c r="E108" s="2" t="str">
        <f t="shared" si="18"/>
        <v>Mannschaft 9Mannschaft 5</v>
      </c>
      <c r="F108" s="2" t="str">
        <f t="shared" si="16"/>
        <v>Mannschaft 9</v>
      </c>
      <c r="G108" s="2" t="str">
        <f t="shared" si="17"/>
        <v>Mannschaft 5</v>
      </c>
      <c r="H108" s="2" t="str">
        <f>IF(SUMPRODUCT(('Gruppe 1'!$I$32:$I$51=F108)*('Gruppe 1'!$AB$32:$AB$51=G108)*(ISNUMBER('Gruppe 1'!$AW$32:$AW$51)))=1,SUMPRODUCT(('Gruppe 1'!$I$32:$I$51=F108)*('Gruppe 1'!$AB$32:$AB$51=G108)*('Gruppe 1'!$AT$32:$AT$51))&amp;":"&amp;SUMPRODUCT(('Gruppe 1'!$I$32:$I$51=F108)*('Gruppe 1'!$AB$32:$AB$51=G108)*('Gruppe 1'!$AW$32:$AW$51)),"")</f>
        <v/>
      </c>
      <c r="I108" s="2" t="str">
        <f>IF(SUMPRODUCT(('Gruppe 1'!$AB$32:$AB$51=F108)*('Gruppe 1'!$I$32:$I$51=G108)*(ISNUMBER('Gruppe 1'!$AW$32:$AW$51)))=1,SUMPRODUCT(('Gruppe 1'!$AB$32:$AB$51=F108)*('Gruppe 1'!$I$32:$I$51=G108)*('Gruppe 1'!$AW$32:$AW$51))&amp;":"&amp;SUMPRODUCT(('Gruppe 1'!$AB$32:$AB$51=F108)*('Gruppe 1'!$I$32:$I$51=G108)*('Gruppe 1'!$AT$32:$AT$51)),"")</f>
        <v/>
      </c>
      <c r="J108" s="2" t="str">
        <f>IF(SUMPRODUCT(('Gruppe 1'!$I$32:$I$51=F108)*('Gruppe 1'!$AB$32:$AB$51=G108)*(ISNUMBER('Gruppe 1'!$AW$32:$AW$51)))=1,SUMPRODUCT(('Gruppe 1'!$I$32:$I$51=F108)*('Gruppe 1'!$AB$32:$AB$51=G108)*('Gruppe 1'!$AT$32:$AT$51))&amp;":"&amp;SUMPRODUCT(('Gruppe 1'!$I$32:$I$51=F108)*('Gruppe 1'!$AB$32:$AB$51=G108)*('Gruppe 1'!$AW$32:$AW$51)),"")&amp;IF(SUMPRODUCT(('Gruppe 1'!$I$52:$I$76=F108)*('Gruppe 1'!$AB$52:$AB$76=G108)*(ISNUMBER('Gruppe 1'!$AW$52:$AW$76)))=1,SUMPRODUCT(('Gruppe 1'!$I$52:$I$76=F108)*('Gruppe 1'!$AB$52:$AB$76=G108)*('Gruppe 1'!$AT$52:$AT$76))&amp;":"&amp;SUMPRODUCT(('Gruppe 1'!$I$52:$I$76=F108)*('Gruppe 1'!$AB$52:$AB$76=G108)*('Gruppe 1'!$AW$52:$AW$76)),"")</f>
        <v/>
      </c>
      <c r="K108" s="2" t="str">
        <f>IF(SUMPRODUCT(('Gruppe 1'!$AB$32:$AB$51=F108)*('Gruppe 1'!$I$32:$I$51=G108)*(ISNUMBER('Gruppe 1'!$AW$32:$AW$51)))=1,SUMPRODUCT(('Gruppe 1'!$AB$32:$AB$51=F108)*('Gruppe 1'!$I$32:$I$51=G108)*('Gruppe 1'!$AW$32:$AW$51))&amp;":"&amp;SUMPRODUCT(('Gruppe 1'!$AB$32:$AB$51=F108)*('Gruppe 1'!$I$32:$I$51=G108)*('Gruppe 1'!$AT$32:$AT$51)),"")&amp;IF(SUMPRODUCT(('Gruppe 1'!$AB$52:$AB$76=F108)*('Gruppe 1'!$I$52:$I$76=G108)*(ISNUMBER('Gruppe 1'!$AW$52:$AW$76)))=1,SUMPRODUCT(('Gruppe 1'!$AB$52:$AB$76=F108)*('Gruppe 1'!$I$52:$I$76=G108)*('Gruppe 1'!$AW$52:$AW$76))&amp;":"&amp;SUMPRODUCT(('Gruppe 1'!$AB$52:$AB$76=F108)*('Gruppe 1'!$I$52:$I$76=G108)*('Gruppe 1'!$AT$52:$AT$76)),"")</f>
        <v/>
      </c>
    </row>
    <row r="109" spans="4:11" s="2" customFormat="1" x14ac:dyDescent="0.2">
      <c r="D109" s="2">
        <v>35</v>
      </c>
      <c r="E109" s="2" t="str">
        <f t="shared" si="18"/>
        <v>Mannschaft 10Mannschaft 5</v>
      </c>
      <c r="F109" s="2" t="str">
        <f t="shared" si="16"/>
        <v>Mannschaft 10</v>
      </c>
      <c r="G109" s="2" t="str">
        <f t="shared" si="17"/>
        <v>Mannschaft 5</v>
      </c>
      <c r="H109" s="2" t="str">
        <f>IF(SUMPRODUCT(('Gruppe 1'!$I$32:$I$51=F109)*('Gruppe 1'!$AB$32:$AB$51=G109)*(ISNUMBER('Gruppe 1'!$AW$32:$AW$51)))=1,SUMPRODUCT(('Gruppe 1'!$I$32:$I$51=F109)*('Gruppe 1'!$AB$32:$AB$51=G109)*('Gruppe 1'!$AT$32:$AT$51))&amp;":"&amp;SUMPRODUCT(('Gruppe 1'!$I$32:$I$51=F109)*('Gruppe 1'!$AB$32:$AB$51=G109)*('Gruppe 1'!$AW$32:$AW$51)),"")</f>
        <v/>
      </c>
      <c r="I109" s="2" t="str">
        <f>IF(SUMPRODUCT(('Gruppe 1'!$AB$32:$AB$51=F109)*('Gruppe 1'!$I$32:$I$51=G109)*(ISNUMBER('Gruppe 1'!$AW$32:$AW$51)))=1,SUMPRODUCT(('Gruppe 1'!$AB$32:$AB$51=F109)*('Gruppe 1'!$I$32:$I$51=G109)*('Gruppe 1'!$AW$32:$AW$51))&amp;":"&amp;SUMPRODUCT(('Gruppe 1'!$AB$32:$AB$51=F109)*('Gruppe 1'!$I$32:$I$51=G109)*('Gruppe 1'!$AT$32:$AT$51)),"")</f>
        <v/>
      </c>
      <c r="J109" s="2" t="str">
        <f>IF(SUMPRODUCT(('Gruppe 1'!$I$32:$I$51=F109)*('Gruppe 1'!$AB$32:$AB$51=G109)*(ISNUMBER('Gruppe 1'!$AW$32:$AW$51)))=1,SUMPRODUCT(('Gruppe 1'!$I$32:$I$51=F109)*('Gruppe 1'!$AB$32:$AB$51=G109)*('Gruppe 1'!$AT$32:$AT$51))&amp;":"&amp;SUMPRODUCT(('Gruppe 1'!$I$32:$I$51=F109)*('Gruppe 1'!$AB$32:$AB$51=G109)*('Gruppe 1'!$AW$32:$AW$51)),"")&amp;IF(SUMPRODUCT(('Gruppe 1'!$I$52:$I$76=F109)*('Gruppe 1'!$AB$52:$AB$76=G109)*(ISNUMBER('Gruppe 1'!$AW$52:$AW$76)))=1,SUMPRODUCT(('Gruppe 1'!$I$52:$I$76=F109)*('Gruppe 1'!$AB$52:$AB$76=G109)*('Gruppe 1'!$AT$52:$AT$76))&amp;":"&amp;SUMPRODUCT(('Gruppe 1'!$I$52:$I$76=F109)*('Gruppe 1'!$AB$52:$AB$76=G109)*('Gruppe 1'!$AW$52:$AW$76)),"")</f>
        <v/>
      </c>
      <c r="K109" s="2" t="str">
        <f>IF(SUMPRODUCT(('Gruppe 1'!$AB$32:$AB$51=F109)*('Gruppe 1'!$I$32:$I$51=G109)*(ISNUMBER('Gruppe 1'!$AW$32:$AW$51)))=1,SUMPRODUCT(('Gruppe 1'!$AB$32:$AB$51=F109)*('Gruppe 1'!$I$32:$I$51=G109)*('Gruppe 1'!$AW$32:$AW$51))&amp;":"&amp;SUMPRODUCT(('Gruppe 1'!$AB$32:$AB$51=F109)*('Gruppe 1'!$I$32:$I$51=G109)*('Gruppe 1'!$AT$32:$AT$51)),"")&amp;IF(SUMPRODUCT(('Gruppe 1'!$AB$52:$AB$76=F109)*('Gruppe 1'!$I$52:$I$76=G109)*(ISNUMBER('Gruppe 1'!$AW$52:$AW$76)))=1,SUMPRODUCT(('Gruppe 1'!$AB$52:$AB$76=F109)*('Gruppe 1'!$I$52:$I$76=G109)*('Gruppe 1'!$AW$52:$AW$76))&amp;":"&amp;SUMPRODUCT(('Gruppe 1'!$AB$52:$AB$76=F109)*('Gruppe 1'!$I$52:$I$76=G109)*('Gruppe 1'!$AT$52:$AT$76)),"")</f>
        <v/>
      </c>
    </row>
    <row r="110" spans="4:11" s="2" customFormat="1" x14ac:dyDescent="0.2">
      <c r="D110" s="2">
        <v>36</v>
      </c>
      <c r="E110" s="2" t="str">
        <f t="shared" si="18"/>
        <v>Mannschaft 7Mannschaft 6</v>
      </c>
      <c r="F110" s="2" t="str">
        <f t="shared" si="16"/>
        <v>Mannschaft 7</v>
      </c>
      <c r="G110" s="2" t="str">
        <f t="shared" si="17"/>
        <v>Mannschaft 6</v>
      </c>
      <c r="H110" s="2" t="str">
        <f>IF(SUMPRODUCT(('Gruppe 1'!$I$32:$I$51=F110)*('Gruppe 1'!$AB$32:$AB$51=G110)*(ISNUMBER('Gruppe 1'!$AW$32:$AW$51)))=1,SUMPRODUCT(('Gruppe 1'!$I$32:$I$51=F110)*('Gruppe 1'!$AB$32:$AB$51=G110)*('Gruppe 1'!$AT$32:$AT$51))&amp;":"&amp;SUMPRODUCT(('Gruppe 1'!$I$32:$I$51=F110)*('Gruppe 1'!$AB$32:$AB$51=G110)*('Gruppe 1'!$AW$32:$AW$51)),"")</f>
        <v/>
      </c>
      <c r="I110" s="2" t="str">
        <f>IF(SUMPRODUCT(('Gruppe 1'!$AB$32:$AB$51=F110)*('Gruppe 1'!$I$32:$I$51=G110)*(ISNUMBER('Gruppe 1'!$AW$32:$AW$51)))=1,SUMPRODUCT(('Gruppe 1'!$AB$32:$AB$51=F110)*('Gruppe 1'!$I$32:$I$51=G110)*('Gruppe 1'!$AW$32:$AW$51))&amp;":"&amp;SUMPRODUCT(('Gruppe 1'!$AB$32:$AB$51=F110)*('Gruppe 1'!$I$32:$I$51=G110)*('Gruppe 1'!$AT$32:$AT$51)),"")</f>
        <v/>
      </c>
      <c r="J110" s="2" t="str">
        <f>IF(SUMPRODUCT(('Gruppe 1'!$I$32:$I$51=F110)*('Gruppe 1'!$AB$32:$AB$51=G110)*(ISNUMBER('Gruppe 1'!$AW$32:$AW$51)))=1,SUMPRODUCT(('Gruppe 1'!$I$32:$I$51=F110)*('Gruppe 1'!$AB$32:$AB$51=G110)*('Gruppe 1'!$AT$32:$AT$51))&amp;":"&amp;SUMPRODUCT(('Gruppe 1'!$I$32:$I$51=F110)*('Gruppe 1'!$AB$32:$AB$51=G110)*('Gruppe 1'!$AW$32:$AW$51)),"")&amp;IF(SUMPRODUCT(('Gruppe 1'!$I$52:$I$76=F110)*('Gruppe 1'!$AB$52:$AB$76=G110)*(ISNUMBER('Gruppe 1'!$AW$52:$AW$76)))=1,SUMPRODUCT(('Gruppe 1'!$I$52:$I$76=F110)*('Gruppe 1'!$AB$52:$AB$76=G110)*('Gruppe 1'!$AT$52:$AT$76))&amp;":"&amp;SUMPRODUCT(('Gruppe 1'!$I$52:$I$76=F110)*('Gruppe 1'!$AB$52:$AB$76=G110)*('Gruppe 1'!$AW$52:$AW$76)),"")</f>
        <v/>
      </c>
      <c r="K110" s="2" t="str">
        <f>IF(SUMPRODUCT(('Gruppe 1'!$AB$32:$AB$51=F110)*('Gruppe 1'!$I$32:$I$51=G110)*(ISNUMBER('Gruppe 1'!$AW$32:$AW$51)))=1,SUMPRODUCT(('Gruppe 1'!$AB$32:$AB$51=F110)*('Gruppe 1'!$I$32:$I$51=G110)*('Gruppe 1'!$AW$32:$AW$51))&amp;":"&amp;SUMPRODUCT(('Gruppe 1'!$AB$32:$AB$51=F110)*('Gruppe 1'!$I$32:$I$51=G110)*('Gruppe 1'!$AT$32:$AT$51)),"")&amp;IF(SUMPRODUCT(('Gruppe 1'!$AB$52:$AB$76=F110)*('Gruppe 1'!$I$52:$I$76=G110)*(ISNUMBER('Gruppe 1'!$AW$52:$AW$76)))=1,SUMPRODUCT(('Gruppe 1'!$AB$52:$AB$76=F110)*('Gruppe 1'!$I$52:$I$76=G110)*('Gruppe 1'!$AW$52:$AW$76))&amp;":"&amp;SUMPRODUCT(('Gruppe 1'!$AB$52:$AB$76=F110)*('Gruppe 1'!$I$52:$I$76=G110)*('Gruppe 1'!$AT$52:$AT$76)),"")</f>
        <v/>
      </c>
    </row>
    <row r="111" spans="4:11" s="2" customFormat="1" x14ac:dyDescent="0.2">
      <c r="D111" s="2">
        <v>37</v>
      </c>
      <c r="E111" s="2" t="str">
        <f t="shared" si="18"/>
        <v>Mannschaft 8Mannschaft 6</v>
      </c>
      <c r="F111" s="2" t="str">
        <f t="shared" si="16"/>
        <v>Mannschaft 8</v>
      </c>
      <c r="G111" s="2" t="str">
        <f t="shared" si="17"/>
        <v>Mannschaft 6</v>
      </c>
      <c r="H111" s="2" t="str">
        <f>IF(SUMPRODUCT(('Gruppe 1'!$I$32:$I$51=F111)*('Gruppe 1'!$AB$32:$AB$51=G111)*(ISNUMBER('Gruppe 1'!$AW$32:$AW$51)))=1,SUMPRODUCT(('Gruppe 1'!$I$32:$I$51=F111)*('Gruppe 1'!$AB$32:$AB$51=G111)*('Gruppe 1'!$AT$32:$AT$51))&amp;":"&amp;SUMPRODUCT(('Gruppe 1'!$I$32:$I$51=F111)*('Gruppe 1'!$AB$32:$AB$51=G111)*('Gruppe 1'!$AW$32:$AW$51)),"")</f>
        <v/>
      </c>
      <c r="I111" s="2" t="str">
        <f>IF(SUMPRODUCT(('Gruppe 1'!$AB$32:$AB$51=F111)*('Gruppe 1'!$I$32:$I$51=G111)*(ISNUMBER('Gruppe 1'!$AW$32:$AW$51)))=1,SUMPRODUCT(('Gruppe 1'!$AB$32:$AB$51=F111)*('Gruppe 1'!$I$32:$I$51=G111)*('Gruppe 1'!$AW$32:$AW$51))&amp;":"&amp;SUMPRODUCT(('Gruppe 1'!$AB$32:$AB$51=F111)*('Gruppe 1'!$I$32:$I$51=G111)*('Gruppe 1'!$AT$32:$AT$51)),"")</f>
        <v/>
      </c>
      <c r="J111" s="2" t="str">
        <f>IF(SUMPRODUCT(('Gruppe 1'!$I$32:$I$51=F111)*('Gruppe 1'!$AB$32:$AB$51=G111)*(ISNUMBER('Gruppe 1'!$AW$32:$AW$51)))=1,SUMPRODUCT(('Gruppe 1'!$I$32:$I$51=F111)*('Gruppe 1'!$AB$32:$AB$51=G111)*('Gruppe 1'!$AT$32:$AT$51))&amp;":"&amp;SUMPRODUCT(('Gruppe 1'!$I$32:$I$51=F111)*('Gruppe 1'!$AB$32:$AB$51=G111)*('Gruppe 1'!$AW$32:$AW$51)),"")&amp;IF(SUMPRODUCT(('Gruppe 1'!$I$52:$I$76=F111)*('Gruppe 1'!$AB$52:$AB$76=G111)*(ISNUMBER('Gruppe 1'!$AW$52:$AW$76)))=1,SUMPRODUCT(('Gruppe 1'!$I$52:$I$76=F111)*('Gruppe 1'!$AB$52:$AB$76=G111)*('Gruppe 1'!$AT$52:$AT$76))&amp;":"&amp;SUMPRODUCT(('Gruppe 1'!$I$52:$I$76=F111)*('Gruppe 1'!$AB$52:$AB$76=G111)*('Gruppe 1'!$AW$52:$AW$76)),"")</f>
        <v/>
      </c>
      <c r="K111" s="2" t="str">
        <f>IF(SUMPRODUCT(('Gruppe 1'!$AB$32:$AB$51=F111)*('Gruppe 1'!$I$32:$I$51=G111)*(ISNUMBER('Gruppe 1'!$AW$32:$AW$51)))=1,SUMPRODUCT(('Gruppe 1'!$AB$32:$AB$51=F111)*('Gruppe 1'!$I$32:$I$51=G111)*('Gruppe 1'!$AW$32:$AW$51))&amp;":"&amp;SUMPRODUCT(('Gruppe 1'!$AB$32:$AB$51=F111)*('Gruppe 1'!$I$32:$I$51=G111)*('Gruppe 1'!$AT$32:$AT$51)),"")&amp;IF(SUMPRODUCT(('Gruppe 1'!$AB$52:$AB$76=F111)*('Gruppe 1'!$I$52:$I$76=G111)*(ISNUMBER('Gruppe 1'!$AW$52:$AW$76)))=1,SUMPRODUCT(('Gruppe 1'!$AB$52:$AB$76=F111)*('Gruppe 1'!$I$52:$I$76=G111)*('Gruppe 1'!$AW$52:$AW$76))&amp;":"&amp;SUMPRODUCT(('Gruppe 1'!$AB$52:$AB$76=F111)*('Gruppe 1'!$I$52:$I$76=G111)*('Gruppe 1'!$AT$52:$AT$76)),"")</f>
        <v/>
      </c>
    </row>
    <row r="112" spans="4:11" s="2" customFormat="1" x14ac:dyDescent="0.2">
      <c r="D112" s="2">
        <v>38</v>
      </c>
      <c r="E112" s="2" t="str">
        <f t="shared" si="18"/>
        <v>Mannschaft 9Mannschaft 6</v>
      </c>
      <c r="F112" s="2" t="str">
        <f t="shared" si="16"/>
        <v>Mannschaft 9</v>
      </c>
      <c r="G112" s="2" t="str">
        <f t="shared" si="17"/>
        <v>Mannschaft 6</v>
      </c>
      <c r="H112" s="2" t="str">
        <f>IF(SUMPRODUCT(('Gruppe 1'!$I$32:$I$51=F112)*('Gruppe 1'!$AB$32:$AB$51=G112)*(ISNUMBER('Gruppe 1'!$AW$32:$AW$51)))=1,SUMPRODUCT(('Gruppe 1'!$I$32:$I$51=F112)*('Gruppe 1'!$AB$32:$AB$51=G112)*('Gruppe 1'!$AT$32:$AT$51))&amp;":"&amp;SUMPRODUCT(('Gruppe 1'!$I$32:$I$51=F112)*('Gruppe 1'!$AB$32:$AB$51=G112)*('Gruppe 1'!$AW$32:$AW$51)),"")</f>
        <v/>
      </c>
      <c r="I112" s="2" t="str">
        <f>IF(SUMPRODUCT(('Gruppe 1'!$AB$32:$AB$51=F112)*('Gruppe 1'!$I$32:$I$51=G112)*(ISNUMBER('Gruppe 1'!$AW$32:$AW$51)))=1,SUMPRODUCT(('Gruppe 1'!$AB$32:$AB$51=F112)*('Gruppe 1'!$I$32:$I$51=G112)*('Gruppe 1'!$AW$32:$AW$51))&amp;":"&amp;SUMPRODUCT(('Gruppe 1'!$AB$32:$AB$51=F112)*('Gruppe 1'!$I$32:$I$51=G112)*('Gruppe 1'!$AT$32:$AT$51)),"")</f>
        <v/>
      </c>
      <c r="J112" s="2" t="str">
        <f>IF(SUMPRODUCT(('Gruppe 1'!$I$32:$I$51=F112)*('Gruppe 1'!$AB$32:$AB$51=G112)*(ISNUMBER('Gruppe 1'!$AW$32:$AW$51)))=1,SUMPRODUCT(('Gruppe 1'!$I$32:$I$51=F112)*('Gruppe 1'!$AB$32:$AB$51=G112)*('Gruppe 1'!$AT$32:$AT$51))&amp;":"&amp;SUMPRODUCT(('Gruppe 1'!$I$32:$I$51=F112)*('Gruppe 1'!$AB$32:$AB$51=G112)*('Gruppe 1'!$AW$32:$AW$51)),"")&amp;IF(SUMPRODUCT(('Gruppe 1'!$I$52:$I$76=F112)*('Gruppe 1'!$AB$52:$AB$76=G112)*(ISNUMBER('Gruppe 1'!$AW$52:$AW$76)))=1,SUMPRODUCT(('Gruppe 1'!$I$52:$I$76=F112)*('Gruppe 1'!$AB$52:$AB$76=G112)*('Gruppe 1'!$AT$52:$AT$76))&amp;":"&amp;SUMPRODUCT(('Gruppe 1'!$I$52:$I$76=F112)*('Gruppe 1'!$AB$52:$AB$76=G112)*('Gruppe 1'!$AW$52:$AW$76)),"")</f>
        <v/>
      </c>
      <c r="K112" s="2" t="str">
        <f>IF(SUMPRODUCT(('Gruppe 1'!$AB$32:$AB$51=F112)*('Gruppe 1'!$I$32:$I$51=G112)*(ISNUMBER('Gruppe 1'!$AW$32:$AW$51)))=1,SUMPRODUCT(('Gruppe 1'!$AB$32:$AB$51=F112)*('Gruppe 1'!$I$32:$I$51=G112)*('Gruppe 1'!$AW$32:$AW$51))&amp;":"&amp;SUMPRODUCT(('Gruppe 1'!$AB$32:$AB$51=F112)*('Gruppe 1'!$I$32:$I$51=G112)*('Gruppe 1'!$AT$32:$AT$51)),"")&amp;IF(SUMPRODUCT(('Gruppe 1'!$AB$52:$AB$76=F112)*('Gruppe 1'!$I$52:$I$76=G112)*(ISNUMBER('Gruppe 1'!$AW$52:$AW$76)))=1,SUMPRODUCT(('Gruppe 1'!$AB$52:$AB$76=F112)*('Gruppe 1'!$I$52:$I$76=G112)*('Gruppe 1'!$AW$52:$AW$76))&amp;":"&amp;SUMPRODUCT(('Gruppe 1'!$AB$52:$AB$76=F112)*('Gruppe 1'!$I$52:$I$76=G112)*('Gruppe 1'!$AT$52:$AT$76)),"")</f>
        <v/>
      </c>
    </row>
    <row r="113" spans="4:11" s="2" customFormat="1" x14ac:dyDescent="0.2">
      <c r="D113" s="2">
        <v>39</v>
      </c>
      <c r="E113" s="2" t="str">
        <f t="shared" si="18"/>
        <v>Mannschaft 10Mannschaft 6</v>
      </c>
      <c r="F113" s="2" t="str">
        <f t="shared" si="16"/>
        <v>Mannschaft 10</v>
      </c>
      <c r="G113" s="2" t="str">
        <f t="shared" si="17"/>
        <v>Mannschaft 6</v>
      </c>
      <c r="H113" s="2" t="str">
        <f>IF(SUMPRODUCT(('Gruppe 1'!$I$32:$I$51=F113)*('Gruppe 1'!$AB$32:$AB$51=G113)*(ISNUMBER('Gruppe 1'!$AW$32:$AW$51)))=1,SUMPRODUCT(('Gruppe 1'!$I$32:$I$51=F113)*('Gruppe 1'!$AB$32:$AB$51=G113)*('Gruppe 1'!$AT$32:$AT$51))&amp;":"&amp;SUMPRODUCT(('Gruppe 1'!$I$32:$I$51=F113)*('Gruppe 1'!$AB$32:$AB$51=G113)*('Gruppe 1'!$AW$32:$AW$51)),"")</f>
        <v/>
      </c>
      <c r="I113" s="2" t="str">
        <f>IF(SUMPRODUCT(('Gruppe 1'!$AB$32:$AB$51=F113)*('Gruppe 1'!$I$32:$I$51=G113)*(ISNUMBER('Gruppe 1'!$AW$32:$AW$51)))=1,SUMPRODUCT(('Gruppe 1'!$AB$32:$AB$51=F113)*('Gruppe 1'!$I$32:$I$51=G113)*('Gruppe 1'!$AW$32:$AW$51))&amp;":"&amp;SUMPRODUCT(('Gruppe 1'!$AB$32:$AB$51=F113)*('Gruppe 1'!$I$32:$I$51=G113)*('Gruppe 1'!$AT$32:$AT$51)),"")</f>
        <v/>
      </c>
      <c r="J113" s="2" t="str">
        <f>IF(SUMPRODUCT(('Gruppe 1'!$I$32:$I$51=F113)*('Gruppe 1'!$AB$32:$AB$51=G113)*(ISNUMBER('Gruppe 1'!$AW$32:$AW$51)))=1,SUMPRODUCT(('Gruppe 1'!$I$32:$I$51=F113)*('Gruppe 1'!$AB$32:$AB$51=G113)*('Gruppe 1'!$AT$32:$AT$51))&amp;":"&amp;SUMPRODUCT(('Gruppe 1'!$I$32:$I$51=F113)*('Gruppe 1'!$AB$32:$AB$51=G113)*('Gruppe 1'!$AW$32:$AW$51)),"")&amp;IF(SUMPRODUCT(('Gruppe 1'!$I$52:$I$76=F113)*('Gruppe 1'!$AB$52:$AB$76=G113)*(ISNUMBER('Gruppe 1'!$AW$52:$AW$76)))=1,SUMPRODUCT(('Gruppe 1'!$I$52:$I$76=F113)*('Gruppe 1'!$AB$52:$AB$76=G113)*('Gruppe 1'!$AT$52:$AT$76))&amp;":"&amp;SUMPRODUCT(('Gruppe 1'!$I$52:$I$76=F113)*('Gruppe 1'!$AB$52:$AB$76=G113)*('Gruppe 1'!$AW$52:$AW$76)),"")</f>
        <v/>
      </c>
      <c r="K113" s="2" t="str">
        <f>IF(SUMPRODUCT(('Gruppe 1'!$AB$32:$AB$51=F113)*('Gruppe 1'!$I$32:$I$51=G113)*(ISNUMBER('Gruppe 1'!$AW$32:$AW$51)))=1,SUMPRODUCT(('Gruppe 1'!$AB$32:$AB$51=F113)*('Gruppe 1'!$I$32:$I$51=G113)*('Gruppe 1'!$AW$32:$AW$51))&amp;":"&amp;SUMPRODUCT(('Gruppe 1'!$AB$32:$AB$51=F113)*('Gruppe 1'!$I$32:$I$51=G113)*('Gruppe 1'!$AT$32:$AT$51)),"")&amp;IF(SUMPRODUCT(('Gruppe 1'!$AB$52:$AB$76=F113)*('Gruppe 1'!$I$52:$I$76=G113)*(ISNUMBER('Gruppe 1'!$AW$52:$AW$76)))=1,SUMPRODUCT(('Gruppe 1'!$AB$52:$AB$76=F113)*('Gruppe 1'!$I$52:$I$76=G113)*('Gruppe 1'!$AW$52:$AW$76))&amp;":"&amp;SUMPRODUCT(('Gruppe 1'!$AB$52:$AB$76=F113)*('Gruppe 1'!$I$52:$I$76=G113)*('Gruppe 1'!$AT$52:$AT$76)),"")</f>
        <v/>
      </c>
    </row>
    <row r="114" spans="4:11" s="2" customFormat="1" x14ac:dyDescent="0.2">
      <c r="D114" s="2">
        <v>40</v>
      </c>
      <c r="E114" s="2" t="str">
        <f t="shared" si="18"/>
        <v>Mannschaft 8Mannschaft 7</v>
      </c>
      <c r="F114" s="2" t="str">
        <f t="shared" si="16"/>
        <v>Mannschaft 8</v>
      </c>
      <c r="G114" s="2" t="str">
        <f t="shared" si="17"/>
        <v>Mannschaft 7</v>
      </c>
      <c r="H114" s="2" t="str">
        <f>IF(SUMPRODUCT(('Gruppe 1'!$I$32:$I$51=F114)*('Gruppe 1'!$AB$32:$AB$51=G114)*(ISNUMBER('Gruppe 1'!$AW$32:$AW$51)))=1,SUMPRODUCT(('Gruppe 1'!$I$32:$I$51=F114)*('Gruppe 1'!$AB$32:$AB$51=G114)*('Gruppe 1'!$AT$32:$AT$51))&amp;":"&amp;SUMPRODUCT(('Gruppe 1'!$I$32:$I$51=F114)*('Gruppe 1'!$AB$32:$AB$51=G114)*('Gruppe 1'!$AW$32:$AW$51)),"")</f>
        <v/>
      </c>
      <c r="I114" s="2" t="str">
        <f>IF(SUMPRODUCT(('Gruppe 1'!$AB$32:$AB$51=F114)*('Gruppe 1'!$I$32:$I$51=G114)*(ISNUMBER('Gruppe 1'!$AW$32:$AW$51)))=1,SUMPRODUCT(('Gruppe 1'!$AB$32:$AB$51=F114)*('Gruppe 1'!$I$32:$I$51=G114)*('Gruppe 1'!$AW$32:$AW$51))&amp;":"&amp;SUMPRODUCT(('Gruppe 1'!$AB$32:$AB$51=F114)*('Gruppe 1'!$I$32:$I$51=G114)*('Gruppe 1'!$AT$32:$AT$51)),"")</f>
        <v/>
      </c>
      <c r="J114" s="2" t="str">
        <f>IF(SUMPRODUCT(('Gruppe 1'!$I$32:$I$51=F114)*('Gruppe 1'!$AB$32:$AB$51=G114)*(ISNUMBER('Gruppe 1'!$AW$32:$AW$51)))=1,SUMPRODUCT(('Gruppe 1'!$I$32:$I$51=F114)*('Gruppe 1'!$AB$32:$AB$51=G114)*('Gruppe 1'!$AT$32:$AT$51))&amp;":"&amp;SUMPRODUCT(('Gruppe 1'!$I$32:$I$51=F114)*('Gruppe 1'!$AB$32:$AB$51=G114)*('Gruppe 1'!$AW$32:$AW$51)),"")&amp;IF(SUMPRODUCT(('Gruppe 1'!$I$52:$I$76=F114)*('Gruppe 1'!$AB$52:$AB$76=G114)*(ISNUMBER('Gruppe 1'!$AW$52:$AW$76)))=1,SUMPRODUCT(('Gruppe 1'!$I$52:$I$76=F114)*('Gruppe 1'!$AB$52:$AB$76=G114)*('Gruppe 1'!$AT$52:$AT$76))&amp;":"&amp;SUMPRODUCT(('Gruppe 1'!$I$52:$I$76=F114)*('Gruppe 1'!$AB$52:$AB$76=G114)*('Gruppe 1'!$AW$52:$AW$76)),"")</f>
        <v/>
      </c>
      <c r="K114" s="2" t="str">
        <f>IF(SUMPRODUCT(('Gruppe 1'!$AB$32:$AB$51=F114)*('Gruppe 1'!$I$32:$I$51=G114)*(ISNUMBER('Gruppe 1'!$AW$32:$AW$51)))=1,SUMPRODUCT(('Gruppe 1'!$AB$32:$AB$51=F114)*('Gruppe 1'!$I$32:$I$51=G114)*('Gruppe 1'!$AW$32:$AW$51))&amp;":"&amp;SUMPRODUCT(('Gruppe 1'!$AB$32:$AB$51=F114)*('Gruppe 1'!$I$32:$I$51=G114)*('Gruppe 1'!$AT$32:$AT$51)),"")&amp;IF(SUMPRODUCT(('Gruppe 1'!$AB$52:$AB$76=F114)*('Gruppe 1'!$I$52:$I$76=G114)*(ISNUMBER('Gruppe 1'!$AW$52:$AW$76)))=1,SUMPRODUCT(('Gruppe 1'!$AB$52:$AB$76=F114)*('Gruppe 1'!$I$52:$I$76=G114)*('Gruppe 1'!$AW$52:$AW$76))&amp;":"&amp;SUMPRODUCT(('Gruppe 1'!$AB$52:$AB$76=F114)*('Gruppe 1'!$I$52:$I$76=G114)*('Gruppe 1'!$AT$52:$AT$76)),"")</f>
        <v/>
      </c>
    </row>
    <row r="115" spans="4:11" s="2" customFormat="1" x14ac:dyDescent="0.2">
      <c r="D115" s="2">
        <v>41</v>
      </c>
      <c r="E115" s="2" t="str">
        <f t="shared" si="18"/>
        <v>Mannschaft 9Mannschaft 7</v>
      </c>
      <c r="F115" s="2" t="str">
        <f t="shared" si="16"/>
        <v>Mannschaft 9</v>
      </c>
      <c r="G115" s="2" t="str">
        <f t="shared" si="17"/>
        <v>Mannschaft 7</v>
      </c>
      <c r="H115" s="2" t="str">
        <f>IF(SUMPRODUCT(('Gruppe 1'!$I$32:$I$51=F115)*('Gruppe 1'!$AB$32:$AB$51=G115)*(ISNUMBER('Gruppe 1'!$AW$32:$AW$51)))=1,SUMPRODUCT(('Gruppe 1'!$I$32:$I$51=F115)*('Gruppe 1'!$AB$32:$AB$51=G115)*('Gruppe 1'!$AT$32:$AT$51))&amp;":"&amp;SUMPRODUCT(('Gruppe 1'!$I$32:$I$51=F115)*('Gruppe 1'!$AB$32:$AB$51=G115)*('Gruppe 1'!$AW$32:$AW$51)),"")</f>
        <v/>
      </c>
      <c r="I115" s="2" t="str">
        <f>IF(SUMPRODUCT(('Gruppe 1'!$AB$32:$AB$51=F115)*('Gruppe 1'!$I$32:$I$51=G115)*(ISNUMBER('Gruppe 1'!$AW$32:$AW$51)))=1,SUMPRODUCT(('Gruppe 1'!$AB$32:$AB$51=F115)*('Gruppe 1'!$I$32:$I$51=G115)*('Gruppe 1'!$AW$32:$AW$51))&amp;":"&amp;SUMPRODUCT(('Gruppe 1'!$AB$32:$AB$51=F115)*('Gruppe 1'!$I$32:$I$51=G115)*('Gruppe 1'!$AT$32:$AT$51)),"")</f>
        <v/>
      </c>
      <c r="J115" s="2" t="str">
        <f>IF(SUMPRODUCT(('Gruppe 1'!$I$32:$I$51=F115)*('Gruppe 1'!$AB$32:$AB$51=G115)*(ISNUMBER('Gruppe 1'!$AW$32:$AW$51)))=1,SUMPRODUCT(('Gruppe 1'!$I$32:$I$51=F115)*('Gruppe 1'!$AB$32:$AB$51=G115)*('Gruppe 1'!$AT$32:$AT$51))&amp;":"&amp;SUMPRODUCT(('Gruppe 1'!$I$32:$I$51=F115)*('Gruppe 1'!$AB$32:$AB$51=G115)*('Gruppe 1'!$AW$32:$AW$51)),"")&amp;IF(SUMPRODUCT(('Gruppe 1'!$I$52:$I$76=F115)*('Gruppe 1'!$AB$52:$AB$76=G115)*(ISNUMBER('Gruppe 1'!$AW$52:$AW$76)))=1,SUMPRODUCT(('Gruppe 1'!$I$52:$I$76=F115)*('Gruppe 1'!$AB$52:$AB$76=G115)*('Gruppe 1'!$AT$52:$AT$76))&amp;":"&amp;SUMPRODUCT(('Gruppe 1'!$I$52:$I$76=F115)*('Gruppe 1'!$AB$52:$AB$76=G115)*('Gruppe 1'!$AW$52:$AW$76)),"")</f>
        <v/>
      </c>
      <c r="K115" s="2" t="str">
        <f>IF(SUMPRODUCT(('Gruppe 1'!$AB$32:$AB$51=F115)*('Gruppe 1'!$I$32:$I$51=G115)*(ISNUMBER('Gruppe 1'!$AW$32:$AW$51)))=1,SUMPRODUCT(('Gruppe 1'!$AB$32:$AB$51=F115)*('Gruppe 1'!$I$32:$I$51=G115)*('Gruppe 1'!$AW$32:$AW$51))&amp;":"&amp;SUMPRODUCT(('Gruppe 1'!$AB$32:$AB$51=F115)*('Gruppe 1'!$I$32:$I$51=G115)*('Gruppe 1'!$AT$32:$AT$51)),"")&amp;IF(SUMPRODUCT(('Gruppe 1'!$AB$52:$AB$76=F115)*('Gruppe 1'!$I$52:$I$76=G115)*(ISNUMBER('Gruppe 1'!$AW$52:$AW$76)))=1,SUMPRODUCT(('Gruppe 1'!$AB$52:$AB$76=F115)*('Gruppe 1'!$I$52:$I$76=G115)*('Gruppe 1'!$AW$52:$AW$76))&amp;":"&amp;SUMPRODUCT(('Gruppe 1'!$AB$52:$AB$76=F115)*('Gruppe 1'!$I$52:$I$76=G115)*('Gruppe 1'!$AT$52:$AT$76)),"")</f>
        <v/>
      </c>
    </row>
    <row r="116" spans="4:11" s="2" customFormat="1" x14ac:dyDescent="0.2">
      <c r="D116" s="2">
        <v>42</v>
      </c>
      <c r="E116" s="2" t="str">
        <f t="shared" si="18"/>
        <v>Mannschaft 10Mannschaft 7</v>
      </c>
      <c r="F116" s="2" t="str">
        <f t="shared" si="16"/>
        <v>Mannschaft 10</v>
      </c>
      <c r="G116" s="2" t="str">
        <f t="shared" si="17"/>
        <v>Mannschaft 7</v>
      </c>
      <c r="H116" s="2" t="str">
        <f>IF(SUMPRODUCT(('Gruppe 1'!$I$32:$I$51=F116)*('Gruppe 1'!$AB$32:$AB$51=G116)*(ISNUMBER('Gruppe 1'!$AW$32:$AW$51)))=1,SUMPRODUCT(('Gruppe 1'!$I$32:$I$51=F116)*('Gruppe 1'!$AB$32:$AB$51=G116)*('Gruppe 1'!$AT$32:$AT$51))&amp;":"&amp;SUMPRODUCT(('Gruppe 1'!$I$32:$I$51=F116)*('Gruppe 1'!$AB$32:$AB$51=G116)*('Gruppe 1'!$AW$32:$AW$51)),"")</f>
        <v/>
      </c>
      <c r="I116" s="2" t="str">
        <f>IF(SUMPRODUCT(('Gruppe 1'!$AB$32:$AB$51=F116)*('Gruppe 1'!$I$32:$I$51=G116)*(ISNUMBER('Gruppe 1'!$AW$32:$AW$51)))=1,SUMPRODUCT(('Gruppe 1'!$AB$32:$AB$51=F116)*('Gruppe 1'!$I$32:$I$51=G116)*('Gruppe 1'!$AW$32:$AW$51))&amp;":"&amp;SUMPRODUCT(('Gruppe 1'!$AB$32:$AB$51=F116)*('Gruppe 1'!$I$32:$I$51=G116)*('Gruppe 1'!$AT$32:$AT$51)),"")</f>
        <v/>
      </c>
      <c r="J116" s="2" t="str">
        <f>IF(SUMPRODUCT(('Gruppe 1'!$I$32:$I$51=F116)*('Gruppe 1'!$AB$32:$AB$51=G116)*(ISNUMBER('Gruppe 1'!$AW$32:$AW$51)))=1,SUMPRODUCT(('Gruppe 1'!$I$32:$I$51=F116)*('Gruppe 1'!$AB$32:$AB$51=G116)*('Gruppe 1'!$AT$32:$AT$51))&amp;":"&amp;SUMPRODUCT(('Gruppe 1'!$I$32:$I$51=F116)*('Gruppe 1'!$AB$32:$AB$51=G116)*('Gruppe 1'!$AW$32:$AW$51)),"")&amp;IF(SUMPRODUCT(('Gruppe 1'!$I$52:$I$76=F116)*('Gruppe 1'!$AB$52:$AB$76=G116)*(ISNUMBER('Gruppe 1'!$AW$52:$AW$76)))=1,SUMPRODUCT(('Gruppe 1'!$I$52:$I$76=F116)*('Gruppe 1'!$AB$52:$AB$76=G116)*('Gruppe 1'!$AT$52:$AT$76))&amp;":"&amp;SUMPRODUCT(('Gruppe 1'!$I$52:$I$76=F116)*('Gruppe 1'!$AB$52:$AB$76=G116)*('Gruppe 1'!$AW$52:$AW$76)),"")</f>
        <v/>
      </c>
      <c r="K116" s="2" t="str">
        <f>IF(SUMPRODUCT(('Gruppe 1'!$AB$32:$AB$51=F116)*('Gruppe 1'!$I$32:$I$51=G116)*(ISNUMBER('Gruppe 1'!$AW$32:$AW$51)))=1,SUMPRODUCT(('Gruppe 1'!$AB$32:$AB$51=F116)*('Gruppe 1'!$I$32:$I$51=G116)*('Gruppe 1'!$AW$32:$AW$51))&amp;":"&amp;SUMPRODUCT(('Gruppe 1'!$AB$32:$AB$51=F116)*('Gruppe 1'!$I$32:$I$51=G116)*('Gruppe 1'!$AT$32:$AT$51)),"")&amp;IF(SUMPRODUCT(('Gruppe 1'!$AB$52:$AB$76=F116)*('Gruppe 1'!$I$52:$I$76=G116)*(ISNUMBER('Gruppe 1'!$AW$52:$AW$76)))=1,SUMPRODUCT(('Gruppe 1'!$AB$52:$AB$76=F116)*('Gruppe 1'!$I$52:$I$76=G116)*('Gruppe 1'!$AW$52:$AW$76))&amp;":"&amp;SUMPRODUCT(('Gruppe 1'!$AB$52:$AB$76=F116)*('Gruppe 1'!$I$52:$I$76=G116)*('Gruppe 1'!$AT$52:$AT$76)),"")</f>
        <v/>
      </c>
    </row>
    <row r="117" spans="4:11" s="2" customFormat="1" x14ac:dyDescent="0.2">
      <c r="D117" s="2">
        <v>43</v>
      </c>
      <c r="E117" s="2" t="str">
        <f t="shared" si="18"/>
        <v>Mannschaft 9Mannschaft 8</v>
      </c>
      <c r="F117" s="2" t="str">
        <f t="shared" si="16"/>
        <v>Mannschaft 9</v>
      </c>
      <c r="G117" s="2" t="str">
        <f t="shared" si="17"/>
        <v>Mannschaft 8</v>
      </c>
      <c r="H117" s="2" t="str">
        <f>IF(SUMPRODUCT(('Gruppe 1'!$I$32:$I$51=F117)*('Gruppe 1'!$AB$32:$AB$51=G117)*(ISNUMBER('Gruppe 1'!$AW$32:$AW$51)))=1,SUMPRODUCT(('Gruppe 1'!$I$32:$I$51=F117)*('Gruppe 1'!$AB$32:$AB$51=G117)*('Gruppe 1'!$AT$32:$AT$51))&amp;":"&amp;SUMPRODUCT(('Gruppe 1'!$I$32:$I$51=F117)*('Gruppe 1'!$AB$32:$AB$51=G117)*('Gruppe 1'!$AW$32:$AW$51)),"")</f>
        <v/>
      </c>
      <c r="I117" s="2" t="str">
        <f>IF(SUMPRODUCT(('Gruppe 1'!$AB$32:$AB$51=F117)*('Gruppe 1'!$I$32:$I$51=G117)*(ISNUMBER('Gruppe 1'!$AW$32:$AW$51)))=1,SUMPRODUCT(('Gruppe 1'!$AB$32:$AB$51=F117)*('Gruppe 1'!$I$32:$I$51=G117)*('Gruppe 1'!$AW$32:$AW$51))&amp;":"&amp;SUMPRODUCT(('Gruppe 1'!$AB$32:$AB$51=F117)*('Gruppe 1'!$I$32:$I$51=G117)*('Gruppe 1'!$AT$32:$AT$51)),"")</f>
        <v/>
      </c>
      <c r="J117" s="2" t="str">
        <f>IF(SUMPRODUCT(('Gruppe 1'!$I$32:$I$51=F117)*('Gruppe 1'!$AB$32:$AB$51=G117)*(ISNUMBER('Gruppe 1'!$AW$32:$AW$51)))=1,SUMPRODUCT(('Gruppe 1'!$I$32:$I$51=F117)*('Gruppe 1'!$AB$32:$AB$51=G117)*('Gruppe 1'!$AT$32:$AT$51))&amp;":"&amp;SUMPRODUCT(('Gruppe 1'!$I$32:$I$51=F117)*('Gruppe 1'!$AB$32:$AB$51=G117)*('Gruppe 1'!$AW$32:$AW$51)),"")&amp;IF(SUMPRODUCT(('Gruppe 1'!$I$52:$I$76=F117)*('Gruppe 1'!$AB$52:$AB$76=G117)*(ISNUMBER('Gruppe 1'!$AW$52:$AW$76)))=1,SUMPRODUCT(('Gruppe 1'!$I$52:$I$76=F117)*('Gruppe 1'!$AB$52:$AB$76=G117)*('Gruppe 1'!$AT$52:$AT$76))&amp;":"&amp;SUMPRODUCT(('Gruppe 1'!$I$52:$I$76=F117)*('Gruppe 1'!$AB$52:$AB$76=G117)*('Gruppe 1'!$AW$52:$AW$76)),"")</f>
        <v/>
      </c>
      <c r="K117" s="2" t="str">
        <f>IF(SUMPRODUCT(('Gruppe 1'!$AB$32:$AB$51=F117)*('Gruppe 1'!$I$32:$I$51=G117)*(ISNUMBER('Gruppe 1'!$AW$32:$AW$51)))=1,SUMPRODUCT(('Gruppe 1'!$AB$32:$AB$51=F117)*('Gruppe 1'!$I$32:$I$51=G117)*('Gruppe 1'!$AW$32:$AW$51))&amp;":"&amp;SUMPRODUCT(('Gruppe 1'!$AB$32:$AB$51=F117)*('Gruppe 1'!$I$32:$I$51=G117)*('Gruppe 1'!$AT$32:$AT$51)),"")&amp;IF(SUMPRODUCT(('Gruppe 1'!$AB$52:$AB$76=F117)*('Gruppe 1'!$I$52:$I$76=G117)*(ISNUMBER('Gruppe 1'!$AW$52:$AW$76)))=1,SUMPRODUCT(('Gruppe 1'!$AB$52:$AB$76=F117)*('Gruppe 1'!$I$52:$I$76=G117)*('Gruppe 1'!$AW$52:$AW$76))&amp;":"&amp;SUMPRODUCT(('Gruppe 1'!$AB$52:$AB$76=F117)*('Gruppe 1'!$I$52:$I$76=G117)*('Gruppe 1'!$AT$52:$AT$76)),"")</f>
        <v/>
      </c>
    </row>
    <row r="118" spans="4:11" s="2" customFormat="1" x14ac:dyDescent="0.2">
      <c r="D118" s="2">
        <v>44</v>
      </c>
      <c r="E118" s="2" t="str">
        <f t="shared" si="18"/>
        <v>Mannschaft 10Mannschaft 8</v>
      </c>
      <c r="F118" s="2" t="str">
        <f t="shared" si="16"/>
        <v>Mannschaft 10</v>
      </c>
      <c r="G118" s="2" t="str">
        <f t="shared" si="17"/>
        <v>Mannschaft 8</v>
      </c>
      <c r="H118" s="2" t="str">
        <f>IF(SUMPRODUCT(('Gruppe 1'!$I$32:$I$51=F118)*('Gruppe 1'!$AB$32:$AB$51=G118)*(ISNUMBER('Gruppe 1'!$AW$32:$AW$51)))=1,SUMPRODUCT(('Gruppe 1'!$I$32:$I$51=F118)*('Gruppe 1'!$AB$32:$AB$51=G118)*('Gruppe 1'!$AT$32:$AT$51))&amp;":"&amp;SUMPRODUCT(('Gruppe 1'!$I$32:$I$51=F118)*('Gruppe 1'!$AB$32:$AB$51=G118)*('Gruppe 1'!$AW$32:$AW$51)),"")</f>
        <v/>
      </c>
      <c r="I118" s="2" t="str">
        <f>IF(SUMPRODUCT(('Gruppe 1'!$AB$32:$AB$51=F118)*('Gruppe 1'!$I$32:$I$51=G118)*(ISNUMBER('Gruppe 1'!$AW$32:$AW$51)))=1,SUMPRODUCT(('Gruppe 1'!$AB$32:$AB$51=F118)*('Gruppe 1'!$I$32:$I$51=G118)*('Gruppe 1'!$AW$32:$AW$51))&amp;":"&amp;SUMPRODUCT(('Gruppe 1'!$AB$32:$AB$51=F118)*('Gruppe 1'!$I$32:$I$51=G118)*('Gruppe 1'!$AT$32:$AT$51)),"")</f>
        <v/>
      </c>
      <c r="J118" s="2" t="str">
        <f>IF(SUMPRODUCT(('Gruppe 1'!$I$32:$I$51=F118)*('Gruppe 1'!$AB$32:$AB$51=G118)*(ISNUMBER('Gruppe 1'!$AW$32:$AW$51)))=1,SUMPRODUCT(('Gruppe 1'!$I$32:$I$51=F118)*('Gruppe 1'!$AB$32:$AB$51=G118)*('Gruppe 1'!$AT$32:$AT$51))&amp;":"&amp;SUMPRODUCT(('Gruppe 1'!$I$32:$I$51=F118)*('Gruppe 1'!$AB$32:$AB$51=G118)*('Gruppe 1'!$AW$32:$AW$51)),"")&amp;IF(SUMPRODUCT(('Gruppe 1'!$I$52:$I$76=F118)*('Gruppe 1'!$AB$52:$AB$76=G118)*(ISNUMBER('Gruppe 1'!$AW$52:$AW$76)))=1,SUMPRODUCT(('Gruppe 1'!$I$52:$I$76=F118)*('Gruppe 1'!$AB$52:$AB$76=G118)*('Gruppe 1'!$AT$52:$AT$76))&amp;":"&amp;SUMPRODUCT(('Gruppe 1'!$I$52:$I$76=F118)*('Gruppe 1'!$AB$52:$AB$76=G118)*('Gruppe 1'!$AW$52:$AW$76)),"")</f>
        <v/>
      </c>
      <c r="K118" s="2" t="str">
        <f>IF(SUMPRODUCT(('Gruppe 1'!$AB$32:$AB$51=F118)*('Gruppe 1'!$I$32:$I$51=G118)*(ISNUMBER('Gruppe 1'!$AW$32:$AW$51)))=1,SUMPRODUCT(('Gruppe 1'!$AB$32:$AB$51=F118)*('Gruppe 1'!$I$32:$I$51=G118)*('Gruppe 1'!$AW$32:$AW$51))&amp;":"&amp;SUMPRODUCT(('Gruppe 1'!$AB$32:$AB$51=F118)*('Gruppe 1'!$I$32:$I$51=G118)*('Gruppe 1'!$AT$32:$AT$51)),"")&amp;IF(SUMPRODUCT(('Gruppe 1'!$AB$52:$AB$76=F118)*('Gruppe 1'!$I$52:$I$76=G118)*(ISNUMBER('Gruppe 1'!$AW$52:$AW$76)))=1,SUMPRODUCT(('Gruppe 1'!$AB$52:$AB$76=F118)*('Gruppe 1'!$I$52:$I$76=G118)*('Gruppe 1'!$AW$52:$AW$76))&amp;":"&amp;SUMPRODUCT(('Gruppe 1'!$AB$52:$AB$76=F118)*('Gruppe 1'!$I$52:$I$76=G118)*('Gruppe 1'!$AT$52:$AT$76)),"")</f>
        <v/>
      </c>
    </row>
    <row r="119" spans="4:11" s="2" customFormat="1" x14ac:dyDescent="0.2">
      <c r="D119" s="2">
        <v>45</v>
      </c>
      <c r="E119" s="2" t="str">
        <f t="shared" si="18"/>
        <v>Mannschaft 10Mannschaft 9</v>
      </c>
      <c r="F119" s="2" t="str">
        <f t="shared" si="16"/>
        <v>Mannschaft 10</v>
      </c>
      <c r="G119" s="2" t="str">
        <f t="shared" si="17"/>
        <v>Mannschaft 9</v>
      </c>
      <c r="H119" s="2" t="str">
        <f>IF(SUMPRODUCT(('Gruppe 1'!$I$32:$I$51=F119)*('Gruppe 1'!$AB$32:$AB$51=G119)*(ISNUMBER('Gruppe 1'!$AW$32:$AW$51)))=1,SUMPRODUCT(('Gruppe 1'!$I$32:$I$51=F119)*('Gruppe 1'!$AB$32:$AB$51=G119)*('Gruppe 1'!$AT$32:$AT$51))&amp;":"&amp;SUMPRODUCT(('Gruppe 1'!$I$32:$I$51=F119)*('Gruppe 1'!$AB$32:$AB$51=G119)*('Gruppe 1'!$AW$32:$AW$51)),"")</f>
        <v/>
      </c>
      <c r="I119" s="2" t="str">
        <f>IF(SUMPRODUCT(('Gruppe 1'!$AB$32:$AB$51=F119)*('Gruppe 1'!$I$32:$I$51=G119)*(ISNUMBER('Gruppe 1'!$AW$32:$AW$51)))=1,SUMPRODUCT(('Gruppe 1'!$AB$32:$AB$51=F119)*('Gruppe 1'!$I$32:$I$51=G119)*('Gruppe 1'!$AW$32:$AW$51))&amp;":"&amp;SUMPRODUCT(('Gruppe 1'!$AB$32:$AB$51=F119)*('Gruppe 1'!$I$32:$I$51=G119)*('Gruppe 1'!$AT$32:$AT$51)),"")</f>
        <v/>
      </c>
      <c r="J119" s="2" t="str">
        <f>IF(SUMPRODUCT(('Gruppe 1'!$I$32:$I$51=F119)*('Gruppe 1'!$AB$32:$AB$51=G119)*(ISNUMBER('Gruppe 1'!$AW$32:$AW$51)))=1,SUMPRODUCT(('Gruppe 1'!$I$32:$I$51=F119)*('Gruppe 1'!$AB$32:$AB$51=G119)*('Gruppe 1'!$AT$32:$AT$51))&amp;":"&amp;SUMPRODUCT(('Gruppe 1'!$I$32:$I$51=F119)*('Gruppe 1'!$AB$32:$AB$51=G119)*('Gruppe 1'!$AW$32:$AW$51)),"")&amp;IF(SUMPRODUCT(('Gruppe 1'!$I$52:$I$76=F119)*('Gruppe 1'!$AB$52:$AB$76=G119)*(ISNUMBER('Gruppe 1'!$AW$52:$AW$76)))=1,SUMPRODUCT(('Gruppe 1'!$I$52:$I$76=F119)*('Gruppe 1'!$AB$52:$AB$76=G119)*('Gruppe 1'!$AT$52:$AT$76))&amp;":"&amp;SUMPRODUCT(('Gruppe 1'!$I$52:$I$76=F119)*('Gruppe 1'!$AB$52:$AB$76=G119)*('Gruppe 1'!$AW$52:$AW$76)),"")</f>
        <v/>
      </c>
      <c r="K119" s="2" t="str">
        <f>IF(SUMPRODUCT(('Gruppe 1'!$AB$32:$AB$51=F119)*('Gruppe 1'!$I$32:$I$51=G119)*(ISNUMBER('Gruppe 1'!$AW$32:$AW$51)))=1,SUMPRODUCT(('Gruppe 1'!$AB$32:$AB$51=F119)*('Gruppe 1'!$I$32:$I$51=G119)*('Gruppe 1'!$AW$32:$AW$51))&amp;":"&amp;SUMPRODUCT(('Gruppe 1'!$AB$32:$AB$51=F119)*('Gruppe 1'!$I$32:$I$51=G119)*('Gruppe 1'!$AT$32:$AT$51)),"")&amp;IF(SUMPRODUCT(('Gruppe 1'!$AB$52:$AB$76=F119)*('Gruppe 1'!$I$52:$I$76=G119)*(ISNUMBER('Gruppe 1'!$AW$52:$AW$76)))=1,SUMPRODUCT(('Gruppe 1'!$AB$52:$AB$76=F119)*('Gruppe 1'!$I$52:$I$76=G119)*('Gruppe 1'!$AW$52:$AW$76))&amp;":"&amp;SUMPRODUCT(('Gruppe 1'!$AB$52:$AB$76=F119)*('Gruppe 1'!$I$52:$I$76=G119)*('Gruppe 1'!$AT$52:$AT$76)),"")</f>
        <v/>
      </c>
    </row>
    <row r="120" spans="4:11" s="2" customFormat="1" x14ac:dyDescent="0.2"/>
    <row r="121" spans="4:11" s="2" customFormat="1" x14ac:dyDescent="0.2"/>
    <row r="122" spans="4:11" s="2" customFormat="1" x14ac:dyDescent="0.2"/>
    <row r="123" spans="4:11" s="2" customFormat="1" x14ac:dyDescent="0.2"/>
    <row r="124" spans="4:11" s="2" customFormat="1" x14ac:dyDescent="0.2"/>
    <row r="125" spans="4:11" s="2" customFormat="1" x14ac:dyDescent="0.2"/>
    <row r="126" spans="4:11" s="2" customFormat="1" x14ac:dyDescent="0.2"/>
    <row r="127" spans="4:11" s="2" customFormat="1" x14ac:dyDescent="0.2"/>
    <row r="128" spans="4:11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</sheetData>
  <phoneticPr fontId="2" type="noConversion"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Gruppe 1</vt:lpstr>
      <vt:lpstr>Gruppe 2</vt:lpstr>
      <vt:lpstr>'Gruppe 1'!Druckbereich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JW</dc:creator>
  <cp:keywords/>
  <dc:description/>
  <cp:lastModifiedBy>Christian Hauke</cp:lastModifiedBy>
  <cp:revision/>
  <cp:lastPrinted>2025-03-06T15:59:31Z</cp:lastPrinted>
  <dcterms:created xsi:type="dcterms:W3CDTF">2010-02-21T20:01:28Z</dcterms:created>
  <dcterms:modified xsi:type="dcterms:W3CDTF">2025-03-06T17:11:23Z</dcterms:modified>
  <cp:category/>
  <cp:contentStatus/>
</cp:coreProperties>
</file>